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OVF\HOME\Projekt_Penzugy\KEHOP PROJEKTEK\SZÁMVITEL\2021\"/>
    </mc:Choice>
  </mc:AlternateContent>
  <bookViews>
    <workbookView xWindow="0" yWindow="0" windowWidth="28800" windowHeight="124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3" i="1" l="1"/>
  <c r="D172" i="1"/>
  <c r="D171" i="1"/>
  <c r="D164" i="1"/>
  <c r="D163" i="1"/>
  <c r="D161" i="1"/>
  <c r="D160" i="1"/>
  <c r="D130" i="1"/>
  <c r="D129" i="1"/>
  <c r="D124" i="1"/>
  <c r="D123" i="1"/>
  <c r="D82" i="1"/>
  <c r="D81" i="1"/>
</calcChain>
</file>

<file path=xl/sharedStrings.xml><?xml version="1.0" encoding="utf-8"?>
<sst xmlns="http://schemas.openxmlformats.org/spreadsheetml/2006/main" count="715" uniqueCount="300">
  <si>
    <t>A szerződés tárgya</t>
  </si>
  <si>
    <t>A szerződés értéke</t>
  </si>
  <si>
    <t>A szerződés lejártának dátuma</t>
  </si>
  <si>
    <t>Az állam háztartás pénzeszközei felhasználásával járó megadott összeghatárt elérő szerződések</t>
  </si>
  <si>
    <t>A szerződés megnevezése (típusa)</t>
  </si>
  <si>
    <t>A szerződött partner neve</t>
  </si>
  <si>
    <t>A szerződéskötés időpontja</t>
  </si>
  <si>
    <t>árubeszerzés</t>
  </si>
  <si>
    <t>Traktorok beszerzése adapterekkel</t>
  </si>
  <si>
    <t>KITE Mezőgazd Szolg és Ker Zrt</t>
  </si>
  <si>
    <t>Üzemanyag beszerzés</t>
  </si>
  <si>
    <t>MOL Nyrt.</t>
  </si>
  <si>
    <t>Üzemanyag kártya</t>
  </si>
  <si>
    <t>szolgáltatás megrendelés</t>
  </si>
  <si>
    <t>Védőitalok eseti megrendelés alapján</t>
  </si>
  <si>
    <t>I-COM Irodaellátás Kft.</t>
  </si>
  <si>
    <t>Védőkrémek, aerosolok beszerzése</t>
  </si>
  <si>
    <t>Bábolna Környezetbiológiai Központ Kft.</t>
  </si>
  <si>
    <t>Rovarirtók beszerzése</t>
  </si>
  <si>
    <t>építési beruházás</t>
  </si>
  <si>
    <t>Esztergomi kistérség árvízvédelmi fejlesztése</t>
  </si>
  <si>
    <t>KÖTIVIÉP'B Közép-Tisza Vidéki Vízépítő</t>
  </si>
  <si>
    <t>Szarasi holtág hidromechanizációs kotrás</t>
  </si>
  <si>
    <t>Mészáros és Mészáros Kft</t>
  </si>
  <si>
    <t>Balaton, Keszthelyi-öböl Vízminőségi kárelhárítás</t>
  </si>
  <si>
    <t>Geotechnika '84 Kft</t>
  </si>
  <si>
    <t>Balaton, Keszthelyi-öböl kárelhárítás</t>
  </si>
  <si>
    <t>Balaton, Keszthelyi-öböl rétegkotrás</t>
  </si>
  <si>
    <t>Centrum Technology Kft.</t>
  </si>
  <si>
    <t>E-közüzem szolgáltatás beszerése</t>
  </si>
  <si>
    <t>IT Tool Kft.</t>
  </si>
  <si>
    <t>Élőerős őrzés-védelmi  és távfelügyeleti szolgáltatás</t>
  </si>
  <si>
    <t>CIVIL Biztonsági Szolgálat Zrt</t>
  </si>
  <si>
    <t>Lónyay utcai nyílászárók felújítása</t>
  </si>
  <si>
    <t>Interép 2000 Építőanyag Kerház Kft.</t>
  </si>
  <si>
    <t>Épületek festési, mázolási munkái</t>
  </si>
  <si>
    <t>Alközpont karbantartás és támogatás</t>
  </si>
  <si>
    <t>Invitech ICT Services Kft.</t>
  </si>
  <si>
    <t>Alközpont támogatás</t>
  </si>
  <si>
    <t>SMS Gateway beszerzés</t>
  </si>
  <si>
    <t>Ethernet kapcsolat Márvány utca - Kuny D. utca</t>
  </si>
  <si>
    <t>Ethernet kapcsolat Márvány utca - Pálya utca</t>
  </si>
  <si>
    <t>Ethernet kapcsolat OVF - Kuny Domonkos utca</t>
  </si>
  <si>
    <t>Ethernet kapcsolat OVF - Lónyay utca</t>
  </si>
  <si>
    <t>L2 szintű hálózati szolgáltatás</t>
  </si>
  <si>
    <t>L2-es kapcsolat Pálya utca, Lónyay utca és OVF között</t>
  </si>
  <si>
    <t>SSL szerver tanúsítvány megújítás</t>
  </si>
  <si>
    <t>Távközlési díj Duna Múzeum</t>
  </si>
  <si>
    <t>Videokonferencia rendszer 2021</t>
  </si>
  <si>
    <t>Terméktámogatás, üzemeltetés</t>
  </si>
  <si>
    <t>Forrás-LIMS támogatás</t>
  </si>
  <si>
    <t>MC Négyzet KFT</t>
  </si>
  <si>
    <t>Földgázszolgáltatás</t>
  </si>
  <si>
    <t>MVM Next Energiakereskedelmi Zrt.</t>
  </si>
  <si>
    <t>Projektkommunikációs feladatok</t>
  </si>
  <si>
    <t>PLANB Magyarország Kft.</t>
  </si>
  <si>
    <t>Takarnet szolgáltatások igénybevétele</t>
  </si>
  <si>
    <t>Lechner Tudásközpont Nonprofit Kft</t>
  </si>
  <si>
    <t>Internetes elektronikus építési napló</t>
  </si>
  <si>
    <t>OVF telephelyein klímaberendezések karbantartása</t>
  </si>
  <si>
    <t>SCORPIO Kereskedelmi és Szolgáltató Kft.</t>
  </si>
  <si>
    <t>Klímaberendezések karbantartása</t>
  </si>
  <si>
    <t>Költöztetési feladatok 2020-2021. évben</t>
  </si>
  <si>
    <t>Fresh Kereskedelmi és Szolgáltató Kft.</t>
  </si>
  <si>
    <t>Műszaki tanácsadás</t>
  </si>
  <si>
    <t>GF-3X Szolgáltató Bt.</t>
  </si>
  <si>
    <t>Vízgazdálkodó Vízmérnök Bt.</t>
  </si>
  <si>
    <t>Nyomtató bérlet és üzemeltetési szolgáltatás</t>
  </si>
  <si>
    <t>XCopy Kft.</t>
  </si>
  <si>
    <t>Kártevőmentesítés az OVF és telephelyein</t>
  </si>
  <si>
    <t>PD-COFF Kereskedelmi és Szolg. Kft</t>
  </si>
  <si>
    <t>OVF székházában, telephelyein fertőtlenítés</t>
  </si>
  <si>
    <t>Pálya utcai iroda bérleti díj</t>
  </si>
  <si>
    <t>Ibaro Kft.</t>
  </si>
  <si>
    <t>Skoda, Suzuki, Volkswagen típusú gépkocsik szervízelése</t>
  </si>
  <si>
    <t>Duna Autó Zrt.</t>
  </si>
  <si>
    <t>Suzuki és Skoda személygépkocsik javítása, szervízelése</t>
  </si>
  <si>
    <t>Szoftverfejlesztési projekt fejlesztés tanácsadás</t>
  </si>
  <si>
    <t>4iG Nyrt.</t>
  </si>
  <si>
    <t>Takarítási feladatok az OVF székházban és telephelyein</t>
  </si>
  <si>
    <t>Amanda Clear Kft.</t>
  </si>
  <si>
    <t>Takarítási feladatok OVF székházában</t>
  </si>
  <si>
    <t>Távfelügyelet</t>
  </si>
  <si>
    <t>Térinformatikai szoftverek</t>
  </si>
  <si>
    <t>GDi MAGYARORSZÁG KFT.</t>
  </si>
  <si>
    <t>VIZINFO Számítástechnikai és Ker. Bt.</t>
  </si>
  <si>
    <t>Rábaköz-Tóköz öntözésfejlesztés tervezés</t>
  </si>
  <si>
    <t>VIZITERV Environ Kft</t>
  </si>
  <si>
    <t>OSZTV döntő (online) megrendezése</t>
  </si>
  <si>
    <t>VIZITERV ENVIRON Kft.</t>
  </si>
  <si>
    <t>Vérke patak rekonstrukciós feladatai</t>
  </si>
  <si>
    <t>Vízgazdálkodással kapcsolatos egyes feladatok</t>
  </si>
  <si>
    <t>Mobil távközlési szolgáltatás</t>
  </si>
  <si>
    <t>Magyar Telekom Nyrt.</t>
  </si>
  <si>
    <t>Vezetékes, mobiltelefon, internet, domain</t>
  </si>
  <si>
    <t>Villamosenergia szolgáltatás: OVF és telephelyei</t>
  </si>
  <si>
    <t>harmonizált alapadatok összegyűjtése vízi utakról (folyó morfológiája, vízszint, hordalék stb.), kidolgozott egységes monitoring rendszer hajózási állapotokra</t>
  </si>
  <si>
    <t>Közép-Duna-völgyi Vízügyi Igazgatóság</t>
  </si>
  <si>
    <t>műszaki ellenőr kitűző nagyhajók építéséhez</t>
  </si>
  <si>
    <t>Hajtó Dénes Miklós e.v.</t>
  </si>
  <si>
    <t>kitűzőhajók tervezése, építése, felszerelése, üzembe helyezése</t>
  </si>
  <si>
    <t>Ganz Danubius HUTI Kft.</t>
  </si>
  <si>
    <t>Alátámasztó elemzések a Dunai Vízi Közlekedés Fejlesztési Stratégiához kidolgozásra</t>
  </si>
  <si>
    <t>Észak-dunántúli Vízügyi Igazgatóság</t>
  </si>
  <si>
    <t>Fizikai kisminta kísérlet modellezés végrehajtása</t>
  </si>
  <si>
    <t>KEHOP-1.1.0-15-2016-00002 VKI Monitoring 7 projekt elem</t>
  </si>
  <si>
    <t>KEHOP-1.1.0-15-2016-00002 VKI Monitoring FAKSZ</t>
  </si>
  <si>
    <t>PROVITAL Zrt.</t>
  </si>
  <si>
    <t>KEHOP-1.1.0-15-2016-00002 VKI Monitoring külső PM</t>
  </si>
  <si>
    <t>KEHOP-1.1.0-15-2016-00002 VKI Monitoring szakértői szolgáltatás</t>
  </si>
  <si>
    <t>Bálint Analitika Kft.</t>
  </si>
  <si>
    <t>Wessling Hungary Kft.</t>
  </si>
  <si>
    <t>KEHOP-1.1.0-15-2016-00002 VKI Monitoring PR</t>
  </si>
  <si>
    <t>Munka Unió Kft</t>
  </si>
  <si>
    <t>KEHOP-1.1.0-15-2016-00006 ÁKK4 komlex megvalósítás</t>
  </si>
  <si>
    <t>KEHOP-1.1.0-15-2016-00006 ÁKK4 külső PM</t>
  </si>
  <si>
    <t>KEHOP-1.1.0-15-2016-00008 VGT3 komlex megvalósítás</t>
  </si>
  <si>
    <t>KEHOP-1.1.0-15-2016-00008 VGT3 külső PM</t>
  </si>
  <si>
    <t>KEHOP-1.1.0-15-2016-00008 VGT3 PR</t>
  </si>
  <si>
    <t>Wise Advisory Group Kft</t>
  </si>
  <si>
    <t>KEHOP-1.1.0-15-2017-00010 Dunántúli karszt felmérések</t>
  </si>
  <si>
    <t>Smaragd GSH</t>
  </si>
  <si>
    <t>KEHOP-1.1.0-15-2017-00010 Dunántúli karszt kútvizsgálat</t>
  </si>
  <si>
    <t>Geo Log Kft</t>
  </si>
  <si>
    <t>Adept Enviro Kft</t>
  </si>
  <si>
    <t>eszközbeszerzés</t>
  </si>
  <si>
    <t>KEHOP-1.1.0-15-2017-00011 Klímabalaton eszközbeszerzés</t>
  </si>
  <si>
    <t>Combit Számítástechnikai Zrt</t>
  </si>
  <si>
    <t>Nádor Rendszerház Kft</t>
  </si>
  <si>
    <t>KEHOP-1.1.0-15-2017-00012 Átfogó Balaton projekt komplex elők.</t>
  </si>
  <si>
    <t>KEHOP-1.1.0-15-2017-00012 Átfogó Balaton projekt külső projektmen.</t>
  </si>
  <si>
    <t xml:space="preserve">KEHOP-1.1.0-15-2017-00012 Átfogó Balaton projekt mérőplatform </t>
  </si>
  <si>
    <t>VIKIV Vízügyi Kivitelező Kft.</t>
  </si>
  <si>
    <t>KEHOP-1.1.0-15-2021-00013 Insula Magna komplex előkészítés</t>
  </si>
  <si>
    <t>KEHOP-1.3.0-15-2015-00001 Körösladányi duzzasztó rek. Külső projektmen.</t>
  </si>
  <si>
    <t>KEHOP-1.3.0-15-2015-00001 Körösladányi duzzasztó rekonstrukciója</t>
  </si>
  <si>
    <t>MAN Kft</t>
  </si>
  <si>
    <t>KEHOP-1.3.0-15-2015-00002 Szeghalmi belvízrendszer vízrendezési főműveinek rek. kivitelezés</t>
  </si>
  <si>
    <t>Békés Drén Kft</t>
  </si>
  <si>
    <t>KEHOP-1.3.0-15-2015-00002 Szeghalmi belvízrendszer vízrendezési főműveinek rek. mérnök</t>
  </si>
  <si>
    <t>FŐBER Zrt.</t>
  </si>
  <si>
    <t>KEHOP-1.3.0-15-2015-00002 Szeghalmi belvízrendszer vízrendezési főműveinek rek.Külső projektmen.</t>
  </si>
  <si>
    <t>KEHOP-1.3.0-15-2015-00005 Hajdúhátság kivitel</t>
  </si>
  <si>
    <t>Aqua General Kft</t>
  </si>
  <si>
    <t>KEHOP-1.3.0-15-2015-00005 Hajdúhátság komplex ek</t>
  </si>
  <si>
    <t>KEHOP-1.3.0-15-2015-00005 Hajdúhátság külső projektmenedzsent</t>
  </si>
  <si>
    <t>KEHOP-1.3.0-15-2015-00005 Hajdúhátság mérnök</t>
  </si>
  <si>
    <t>UTIBER</t>
  </si>
  <si>
    <t>KEHOP-1.3.0-15-2015-00006 Derecske kivitelezés</t>
  </si>
  <si>
    <t>KEHOP-1.3.0-15-2015-00006 Derecske külső projektmenedzsment</t>
  </si>
  <si>
    <t>KEHOP-1.3.0-15-2015-00006 Derecske mérnök</t>
  </si>
  <si>
    <t>Eurout Kft</t>
  </si>
  <si>
    <t>KEHOP-1.3.0-15-2015-00007 Balaton levezető rendszer kivitelezés</t>
  </si>
  <si>
    <t>Colas Alterra Zrt.</t>
  </si>
  <si>
    <t>STRABAG Építőipari Zrt.</t>
  </si>
  <si>
    <t>KEHOP-1.3.0-15-2015-00007 Balaton levezető rendszer komplex előkészítés</t>
  </si>
  <si>
    <t>KEHOP-1.3.0-15-2015-00007 Balaton levezető rendszer közbeszerzés</t>
  </si>
  <si>
    <t>WIT ZRT</t>
  </si>
  <si>
    <t>KEHOP-1.3.0-15-2015-00007 Balaton levezető rendszer külső projektm.</t>
  </si>
  <si>
    <t>KEHOP-1.3.0-15-2015-00007 Balaton levezető rendszer mérnök</t>
  </si>
  <si>
    <t>KEHOP-1.3.0-15-2015-00008 Jászsági faksz</t>
  </si>
  <si>
    <t xml:space="preserve">Vanin </t>
  </si>
  <si>
    <t>KEHOP-1.3.0-15-2015-00008 Jászsági kivitel</t>
  </si>
  <si>
    <t>KEHOP-1.3.0-15-2015-00008 Jászsági komplex ek</t>
  </si>
  <si>
    <t>KEHOP-1.3.0-15-2015-00008 Jászsági külső projektmenedzsment</t>
  </si>
  <si>
    <t>KEHOP-1.3.0-15-2015-00008 Jászsági mérnök</t>
  </si>
  <si>
    <t>Utiber</t>
  </si>
  <si>
    <t>KEHOP-1.3.0-15-2015-00009 Tiszalök kivitelezés</t>
  </si>
  <si>
    <t xml:space="preserve">KÖTIVIÉP'B Kft. </t>
  </si>
  <si>
    <t>KEHOP-1.3.0-15-2015-00009 Tiszalök külső projektmenedzsment</t>
  </si>
  <si>
    <t>KEHOP-1.3.0-15-2015-00009 Tiszalök mérnök</t>
  </si>
  <si>
    <t>Aquarea Mérnöki Vállalkozási és Szolg. Kft</t>
  </si>
  <si>
    <t>KEHOP-1.3.0-15-2016-00010 Belvízcsatornák 1 kivitelezés</t>
  </si>
  <si>
    <t>KEHOP-1.3.0-15-2016-00010 Belvízcsatornák 1 komplex ek</t>
  </si>
  <si>
    <t>KEHOP-1.3.0-15-2016-00010 Belvízcsatornák 1 külső projektmenedzsment</t>
  </si>
  <si>
    <t>KEHOP-1.3.0-15-2016-00010 Belvízcsatornák 1 mérnök</t>
  </si>
  <si>
    <t>Greenlight Kft</t>
  </si>
  <si>
    <t>Mecsek Mérnökiroda</t>
  </si>
  <si>
    <t>KEHOP-1.3.0-15-2016-00012 Mosoni-Duna torkolati sz. vízszint-rehabilitációja kivitelezés</t>
  </si>
  <si>
    <t>KEHOP-1.3.0-15-2016-00012 Mosoni-Duna torkolati sz. vízszint-rehabilitációja külső pm</t>
  </si>
  <si>
    <t>KEHOP-1.3.0-15-2016-00012 Mosoni-Duna torkolati sz. vízszint-rehabilitációja mérnök</t>
  </si>
  <si>
    <t>KEHOP-1.3.0-15-2016-00013 FelsőDuna külső PM</t>
  </si>
  <si>
    <t>KEHOP-1.3.0-15-2016-00013 FelsőDuna komplex elők.</t>
  </si>
  <si>
    <t>KEHOP-1.3.0-15-2016-00013 FelsőDuna mérnök</t>
  </si>
  <si>
    <t>Agroinvest</t>
  </si>
  <si>
    <t xml:space="preserve">Utiber </t>
  </si>
  <si>
    <t>KEHOP-1.3.0-15-2016-00013 FelsőDuna kivitelezés</t>
  </si>
  <si>
    <t>KEHOP-1.3.0-15-2016-00014 Ős-Dráva projekt kivitelezés</t>
  </si>
  <si>
    <t>Aquaprofit Zrt.</t>
  </si>
  <si>
    <t xml:space="preserve">KEHOP-1.3.0-15-2016-00014 Ős-Dráva projekt külső projektmen. </t>
  </si>
  <si>
    <t xml:space="preserve">KEHOP-1.3.0-15-2016-00014 Ős-Dráva projekt mérnök </t>
  </si>
  <si>
    <t xml:space="preserve">Országos Vízügyi Beruházási Mérnök Konzulens és Tervező Kft. </t>
  </si>
  <si>
    <t xml:space="preserve">Szegedi Vízközmű Működtető Zrt. </t>
  </si>
  <si>
    <t>KEHOP-1.3.0-15-2016-00015 Velence projekt FAKSZ</t>
  </si>
  <si>
    <t>KEHOP-1.3.0-15-2016-00015 Velence projekt kivitelezés</t>
  </si>
  <si>
    <t>Swietelsky Magyarország Kft.</t>
  </si>
  <si>
    <t xml:space="preserve">KEHOP-1.3.0-15-2016-00015 Velence projekt külső projektmen. </t>
  </si>
  <si>
    <t>VTT Velence-tavi Terület- és Településfejlesztési Nonprofit Kft.</t>
  </si>
  <si>
    <t xml:space="preserve">KEHOP-1.3.0-15-2016-00015 Velence projekt mérnök </t>
  </si>
  <si>
    <t>KEHOP-1.3.0-15-2017-00017 Belvízcsatornák fejlesztése és rekonstrukciója 2 kivitelezés</t>
  </si>
  <si>
    <t>KEHOP-1.3.0-15-2017-00017 Belvízcsatornák fejlesztése és rekonstrukciója 2 külső pm</t>
  </si>
  <si>
    <t>KEHOP-1.3.0-15-2017-00017 Belvízcsatornák fejlesztése és rekonstrukciója 2 mérnök</t>
  </si>
  <si>
    <t>KEHOP-1.3.0-15-2017-00017 Belvízcsatornák fejlesztése és rekonstrukciója 2 szivattyúk</t>
  </si>
  <si>
    <t>XYLEM</t>
  </si>
  <si>
    <t>KEHOP-1.3.0-15-2017-00018 Preventív Balaton kivitelezés LOT1</t>
  </si>
  <si>
    <t>Szabadics Zrt</t>
  </si>
  <si>
    <t>KEHOP-1.3.0-15-2017-00018 Preventív Balaton kivitelezés LOT2</t>
  </si>
  <si>
    <t>KEHOP-1.3.0-15-2017-00018 Preventív Balaton kivitelezés LOT3</t>
  </si>
  <si>
    <t>KEHOP-1.3.0-15-2017-00018 Preventív Balaton komplex előkészítés</t>
  </si>
  <si>
    <t>KEHOP-1.3.0-15-2017-00018 Preventív Balaton közbeszerzés</t>
  </si>
  <si>
    <t>ANPAST Kft.</t>
  </si>
  <si>
    <t>KEHOP-1.3.0-15-2017-00018 Preventív Balaton külső projektmen.</t>
  </si>
  <si>
    <t>KEHOP-1.3.0-15-2017-00019 Vízgazdálkodás Felső-Tisza kivitelezés</t>
  </si>
  <si>
    <t>KE-VÍZ 21 Zrt</t>
  </si>
  <si>
    <t xml:space="preserve">KEHOP-1.3.0-15-2017-00019 Vízgazdálkodás Felső-Tisza komplex előkészítési feladatok </t>
  </si>
  <si>
    <t xml:space="preserve">KEHOP-1.3.0-15-2017-00019 Vízgazdálkodás Felső-Tisza külső projektmen. </t>
  </si>
  <si>
    <t xml:space="preserve">KEHOP-1.3.0-15-2017-00019 Vízgazdálkodás Felső-Tisza mérnök </t>
  </si>
  <si>
    <t>KEHOP-1.3.0-15-2019-00020 Szévíz-csatorna komplex rendezése komplex előkészítés</t>
  </si>
  <si>
    <t>SOLVEX</t>
  </si>
  <si>
    <t>KEHOP-1.3.0-15-2020-00021 Szent-László patak fenntartható vízgazdálkodása kivitelezés</t>
  </si>
  <si>
    <t>KEHOP-1.3.0-15-2020-00021 Szent-László patak fenntartható vízgazdálkodása MT</t>
  </si>
  <si>
    <t>KEHOP-1.3.0-15-2020-00021 Szent-László patak fenntartható vízgazdálkodása, mérnök</t>
  </si>
  <si>
    <t>ISTER Mérnökiroda Kft.</t>
  </si>
  <si>
    <t>KEHOP-1.3.1-15-2015-00002 RSD2 kivitelezés</t>
  </si>
  <si>
    <t>KEHOP-1.3.1-15-2015-00002 RSD2 külső PM</t>
  </si>
  <si>
    <t>KEHOP-1.3.1-15-2015-00002 RSD2 mérnök</t>
  </si>
  <si>
    <t>VIKÖTI Kft.</t>
  </si>
  <si>
    <t>KEHOP-1.4.0-15-2015-00002 Nagyműtárgyak külső PM</t>
  </si>
  <si>
    <t>KEHOP-1.4.0-15-2015-00002 Nagyműtárgyak kivitelezés LOT1</t>
  </si>
  <si>
    <t>KEHOP-1.4.0-15-2015-00002 Nagyműtárgyak kivitelezés</t>
  </si>
  <si>
    <t>Hídépítő Lot1</t>
  </si>
  <si>
    <t>KEHOP-1.4.0-15-2015-00002 Nagyműtárgyak kivitelezés LOT2</t>
  </si>
  <si>
    <t>Hídépítő Lot2</t>
  </si>
  <si>
    <t>KEHOP-1.4.0-15-2015-00002 Nagyműtárgyak mérnök</t>
  </si>
  <si>
    <t>Győrber</t>
  </si>
  <si>
    <t>KEHOP-1.4.0-15-2015-00003 VTT HT Alsó-Tisza kivitelezés</t>
  </si>
  <si>
    <t>KEHOP-1.4.0-15-2015-00003 VTT HT Alsó-Tisza komplex ek</t>
  </si>
  <si>
    <t>KEHOP-1.4.0-15-2015-00003 VTT HT Alsó-Tisza külső projektmen</t>
  </si>
  <si>
    <t>KEHOP-1.4.0-15-2015-00003 VTT HT Alsó-Tisza mérnök</t>
  </si>
  <si>
    <t>KEHOP-1.4.0-15-2015-00008 Mászköti külső PM</t>
  </si>
  <si>
    <t>KEHOP-1.4.0-15-2015-00008 Mászköti kivitelezés</t>
  </si>
  <si>
    <t>Magyar Vakond Kft</t>
  </si>
  <si>
    <t>KEHOP-1.4.0-15-2015-00008 Mászköti mérnök</t>
  </si>
  <si>
    <t>KEHOP-1.4.0-15-2015-00009 Mászkdv FAKSZ</t>
  </si>
  <si>
    <t>KEHOP-1.4.0-15-2015-00009 Mászkdv kivitelezés</t>
  </si>
  <si>
    <t>Füzeséri Építő Zrt</t>
  </si>
  <si>
    <t>KEHOP-1.4.0-15-2015-00009 Mászkdv mérnök</t>
  </si>
  <si>
    <t>KEHOP-1.4.0-15-2015-00009 Mászkdv külső PM</t>
  </si>
  <si>
    <t xml:space="preserve">KEHOP-1.4.0-15-2016-00011 Tisza-Túr kivitelezés </t>
  </si>
  <si>
    <t>KEHOP-1.4.0-15-2016-00011 Tisza-Túr komplex ek</t>
  </si>
  <si>
    <t>KEHOP-1.4.0-15-2016-00011 Tisza-Túr külső projetkmenedzsment</t>
  </si>
  <si>
    <t>KEHOP-1.4.0-15-2016-00011 Tisza-Túr mérnök</t>
  </si>
  <si>
    <t>KEHOP-1.4.0-15-2016-00012 MÁSZ Körös faksz</t>
  </si>
  <si>
    <t>Imperial Tender</t>
  </si>
  <si>
    <t>KEHOP-1.4.0-15-2016-00012 MÁSZ Körös külső projektmenedzsment</t>
  </si>
  <si>
    <t>KEHOP-1.4.0-15-2016-00012 MÁSZ Körös mérnök</t>
  </si>
  <si>
    <t>Perfektum mérnökiroda</t>
  </si>
  <si>
    <t>Hungal</t>
  </si>
  <si>
    <t>KEHOP-1.4.0-15-2016-00014 VTT HT Közép-Tisza kivitelezés</t>
  </si>
  <si>
    <t>KEHOP-1.4.0-15-2016-00014 VTT HT Közép-Tisza komplex ek</t>
  </si>
  <si>
    <t>KEHOP-1.4.0-15-2016-00014 VTT HT Közép-Tisza külső projektmenedzsment</t>
  </si>
  <si>
    <t>KEHOP-1.4.0-15-2016-00014 VTT HT Közép-Tisza mérnök</t>
  </si>
  <si>
    <t>KEHOP-1.4.0-15-2016-00014 VTT HT Közép-Tisza régészet</t>
  </si>
  <si>
    <t>Várkapitányság Zrt</t>
  </si>
  <si>
    <t>KEHOP-1.4.0-15-2016-00015 Esztergom klx előkészítés</t>
  </si>
  <si>
    <t>KEHOP-1.4.0-15-2016-00015 Esztergom külső projektmen.</t>
  </si>
  <si>
    <t>KEHOP-1.4.0-15-2016-00015 Esztergom régészet</t>
  </si>
  <si>
    <t>KEHOP-1.4.0-15-2016-00017 THU2 projekt kivitelezés</t>
  </si>
  <si>
    <t xml:space="preserve">KEHOP-1.4.0-15-2016-00017 THU2 projekt külső projektmen. </t>
  </si>
  <si>
    <t>KEHOP-1.4.0-15-2016-00017 THU2 projekt mérnök</t>
  </si>
  <si>
    <t>KEHOP-1.4.0-15-2016-00018 Rába-völgy kivitelezés</t>
  </si>
  <si>
    <t>KEHOP-1.4.0-15-2016-00018 Rába-völgy közbeszerzés</t>
  </si>
  <si>
    <t>KEHOP-1.4.0-15-2016-00018 Rába-völgy külső projektmen.</t>
  </si>
  <si>
    <t>KEHOP-1.4.0-15-2016-00018 Rába-völgy mérnök</t>
  </si>
  <si>
    <t>KEHOP-1.4.0-15-2020-00021 Barátpatak kivitelezés</t>
  </si>
  <si>
    <t>KEHOP-1.4.0-15-2020-00021 Barátpatak mérnök</t>
  </si>
  <si>
    <t>KEHOP-1.5.0-15-2015-00001 Séd-Nádor-Gaja rehabilitációja I.ütem külső pm</t>
  </si>
  <si>
    <t>KEHOP-1.5.0-15-2016-00006 Váli-völgy előkészítés</t>
  </si>
  <si>
    <t>KEHOP-1.5.0-15-2016-00006 Váli-völgy külső PM</t>
  </si>
  <si>
    <t>KEHOP-1.5.0-15-2016-00006 Váli-völgy külső kivitelezés</t>
  </si>
  <si>
    <t>KEHOP-1.5.0-15-2016-00006 Váli-völgy külső mérnök</t>
  </si>
  <si>
    <t>KEHOP-1.5.0-15-2016-00008 Dozmati tározó FAKSZ</t>
  </si>
  <si>
    <t>ÉSZ-KER</t>
  </si>
  <si>
    <t>KEHOP-1.5.0-15-2016-00008 Dozmati tározó külső PM</t>
  </si>
  <si>
    <t>KEHOP-1.5.0-15-2016-00008 Dozmati tározó, gépjármű beszerzés</t>
  </si>
  <si>
    <t>FORD PETRÁNYI</t>
  </si>
  <si>
    <t>KEHOP-1.5.0-15-2016-00009 SZENT LÁSZLÓ PATAK REK kivitelezés</t>
  </si>
  <si>
    <t xml:space="preserve">KEHOP-1.5.0-15-2016-00009 SZENT LÁSZLÓ PATAK rek. </t>
  </si>
  <si>
    <t>KEHOP-1.5.0-15-2016-00009 SZENT LÁSZLÓ PATAK REK. FIDIC mérnök, ellenőr</t>
  </si>
  <si>
    <t>KEHOP-1.5.0-15-2016-00009 SZENT LÁSZLÓ PATAK REK. Külső PM</t>
  </si>
  <si>
    <t>KEHOP-3.3.0-15-2016-00003 Szekszárd előzetes tanulmányok</t>
  </si>
  <si>
    <t>KEHOP-3.3.0-15-2016-00003 Szekszárd mérnök</t>
  </si>
  <si>
    <t>KEHOP-3.3.0-15-2016-00003 Szekszárd kivitelezés</t>
  </si>
  <si>
    <t>KEHOP-3.3.0-15-2016-00003 Szekszárd közbeszerzés</t>
  </si>
  <si>
    <t>Wit Zrt</t>
  </si>
  <si>
    <t>KEHOP-3.3.0-15-2016-00003 Szekszárd külső projektmen.</t>
  </si>
  <si>
    <t>KEHOP-3.3.0-15-2016-00008 Gyálai Holt-Tisza kármen. közbeszerzés</t>
  </si>
  <si>
    <t>KEHOP-3.3.0-15-2016-00008 Gyálai Holt-Tisza kármen. Előzetes tanulmányok</t>
  </si>
  <si>
    <t>KEHOP-3.3.0-15-2016-00008 Gyálai Holt-Tisza kármen. Mérnök</t>
  </si>
  <si>
    <t>KEHOP-3.3.0-15-2016-00008 Gyálai Holt-Tisza kármen. Külső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</si>
</sst>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6"/>
      <color theme="1"/>
      <name val="Verdana"/>
      <family val="2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1" fillId="0" borderId="1" xfId="0" applyFont="1" applyBorder="1" applyAlignment="1">
      <alignment wrapText="1"/>
    </xf>
    <xf numFmtId="14" fontId="2" fillId="0" borderId="0" xfId="0" applyNumberFormat="1" applyFont="1" applyAlignment="1">
      <alignment wrapText="1"/>
    </xf>
    <xf numFmtId="14" fontId="1" fillId="0" borderId="1" xfId="0" applyNumberFormat="1" applyFont="1" applyBorder="1" applyAlignment="1">
      <alignment wrapText="1"/>
    </xf>
    <xf numFmtId="14" fontId="1" fillId="0" borderId="0" xfId="0" applyNumberFormat="1" applyFont="1"/>
    <xf numFmtId="165" fontId="2" fillId="0" borderId="0" xfId="1" applyNumberFormat="1" applyFont="1" applyAlignment="1">
      <alignment wrapText="1"/>
    </xf>
    <xf numFmtId="165" fontId="1" fillId="0" borderId="1" xfId="1" applyNumberFormat="1" applyFont="1" applyBorder="1" applyAlignment="1">
      <alignment wrapText="1"/>
    </xf>
    <xf numFmtId="165" fontId="1" fillId="0" borderId="0" xfId="1" applyNumberFormat="1" applyFont="1"/>
    <xf numFmtId="0" fontId="3" fillId="0" borderId="1" xfId="0" applyFont="1" applyBorder="1" applyAlignment="1">
      <alignment horizontal="center"/>
    </xf>
    <xf numFmtId="14" fontId="1" fillId="0" borderId="0" xfId="0" applyNumberFormat="1" applyFont="1" applyFill="1"/>
    <xf numFmtId="0" fontId="1" fillId="0" borderId="0" xfId="0" applyFont="1" applyFill="1"/>
    <xf numFmtId="165" fontId="1" fillId="0" borderId="0" xfId="1" applyNumberFormat="1" applyFont="1" applyFill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9"/>
  <sheetViews>
    <sheetView tabSelected="1" topLeftCell="A43" workbookViewId="0">
      <selection activeCell="A69" sqref="A69:F239"/>
    </sheetView>
  </sheetViews>
  <sheetFormatPr defaultRowHeight="12.75" x14ac:dyDescent="0.2"/>
  <cols>
    <col min="1" max="1" width="25.140625" style="1" bestFit="1" customWidth="1"/>
    <col min="2" max="2" width="56.42578125" style="1" bestFit="1" customWidth="1"/>
    <col min="3" max="3" width="41.42578125" style="1" bestFit="1" customWidth="1"/>
    <col min="4" max="4" width="20" style="10" customWidth="1"/>
    <col min="5" max="5" width="27.42578125" style="7" bestFit="1" customWidth="1"/>
    <col min="6" max="6" width="30.7109375" style="7" bestFit="1" customWidth="1"/>
    <col min="7" max="16384" width="9.140625" style="1"/>
  </cols>
  <sheetData>
    <row r="1" spans="1:6" s="2" customFormat="1" x14ac:dyDescent="0.2">
      <c r="D1" s="8"/>
      <c r="E1" s="5"/>
      <c r="F1" s="5"/>
    </row>
    <row r="2" spans="1:6" s="3" customFormat="1" ht="19.5" x14ac:dyDescent="0.25">
      <c r="A2" s="11" t="s">
        <v>3</v>
      </c>
      <c r="B2" s="11"/>
      <c r="C2" s="11"/>
      <c r="D2" s="11"/>
      <c r="E2" s="11"/>
      <c r="F2" s="11"/>
    </row>
    <row r="3" spans="1:6" ht="32.25" customHeight="1" x14ac:dyDescent="0.2">
      <c r="A3" s="4" t="s">
        <v>4</v>
      </c>
      <c r="B3" s="4" t="s">
        <v>0</v>
      </c>
      <c r="C3" s="4" t="s">
        <v>5</v>
      </c>
      <c r="D3" s="9" t="s">
        <v>1</v>
      </c>
      <c r="E3" s="6" t="s">
        <v>6</v>
      </c>
      <c r="F3" s="6" t="s">
        <v>2</v>
      </c>
    </row>
    <row r="4" spans="1:6" x14ac:dyDescent="0.2">
      <c r="A4" s="1" t="s">
        <v>7</v>
      </c>
      <c r="B4" s="1" t="s">
        <v>8</v>
      </c>
      <c r="C4" s="1" t="s">
        <v>9</v>
      </c>
      <c r="D4" s="10">
        <v>60250000</v>
      </c>
      <c r="E4" s="7">
        <v>44181</v>
      </c>
      <c r="F4" s="7">
        <v>44315</v>
      </c>
    </row>
    <row r="5" spans="1:6" x14ac:dyDescent="0.2">
      <c r="A5" s="1" t="s">
        <v>7</v>
      </c>
      <c r="B5" s="1" t="s">
        <v>10</v>
      </c>
      <c r="C5" s="1" t="s">
        <v>11</v>
      </c>
      <c r="D5" s="10">
        <v>13472441</v>
      </c>
      <c r="E5" s="7">
        <v>43466</v>
      </c>
      <c r="F5" s="7">
        <v>44454</v>
      </c>
    </row>
    <row r="6" spans="1:6" x14ac:dyDescent="0.2">
      <c r="A6" s="1" t="s">
        <v>7</v>
      </c>
      <c r="B6" s="1" t="s">
        <v>12</v>
      </c>
      <c r="C6" s="1" t="s">
        <v>11</v>
      </c>
      <c r="D6" s="10">
        <v>8425192</v>
      </c>
      <c r="E6" s="7">
        <v>44197</v>
      </c>
      <c r="F6" s="7">
        <v>45291</v>
      </c>
    </row>
    <row r="7" spans="1:6" x14ac:dyDescent="0.2">
      <c r="A7" s="1" t="s">
        <v>13</v>
      </c>
      <c r="B7" s="1" t="s">
        <v>10</v>
      </c>
      <c r="C7" s="1" t="s">
        <v>11</v>
      </c>
      <c r="D7" s="10">
        <v>31496</v>
      </c>
      <c r="E7" s="7">
        <v>43466</v>
      </c>
      <c r="F7" s="7">
        <v>44454</v>
      </c>
    </row>
    <row r="8" spans="1:6" x14ac:dyDescent="0.2">
      <c r="A8" s="1" t="s">
        <v>7</v>
      </c>
      <c r="B8" s="1" t="s">
        <v>14</v>
      </c>
      <c r="C8" s="1" t="s">
        <v>15</v>
      </c>
      <c r="D8" s="10">
        <v>11731128</v>
      </c>
      <c r="E8" s="7">
        <v>44278</v>
      </c>
      <c r="F8" s="7">
        <v>44642</v>
      </c>
    </row>
    <row r="9" spans="1:6" x14ac:dyDescent="0.2">
      <c r="A9" s="1" t="s">
        <v>7</v>
      </c>
      <c r="B9" s="1" t="s">
        <v>16</v>
      </c>
      <c r="C9" s="1" t="s">
        <v>17</v>
      </c>
      <c r="D9" s="10">
        <v>8109878</v>
      </c>
      <c r="E9" s="7">
        <v>44278</v>
      </c>
      <c r="F9" s="7">
        <v>44642</v>
      </c>
    </row>
    <row r="10" spans="1:6" x14ac:dyDescent="0.2">
      <c r="A10" s="1" t="s">
        <v>7</v>
      </c>
      <c r="B10" s="1" t="s">
        <v>18</v>
      </c>
      <c r="C10" s="1" t="s">
        <v>17</v>
      </c>
      <c r="D10" s="10">
        <v>2632966</v>
      </c>
      <c r="E10" s="7">
        <v>44278</v>
      </c>
      <c r="F10" s="7">
        <v>44642</v>
      </c>
    </row>
    <row r="11" spans="1:6" x14ac:dyDescent="0.2">
      <c r="A11" s="1" t="s">
        <v>19</v>
      </c>
      <c r="B11" s="1" t="s">
        <v>20</v>
      </c>
      <c r="C11" s="1" t="s">
        <v>21</v>
      </c>
      <c r="D11" s="10">
        <v>151165091</v>
      </c>
      <c r="E11" s="7">
        <v>43943</v>
      </c>
      <c r="F11" s="7">
        <v>44307</v>
      </c>
    </row>
    <row r="12" spans="1:6" x14ac:dyDescent="0.2">
      <c r="A12" s="1" t="s">
        <v>19</v>
      </c>
      <c r="B12" s="1" t="s">
        <v>22</v>
      </c>
      <c r="C12" s="1" t="s">
        <v>23</v>
      </c>
      <c r="D12" s="10">
        <v>806843060</v>
      </c>
      <c r="E12" s="7">
        <v>44076</v>
      </c>
      <c r="F12" s="7">
        <v>44561</v>
      </c>
    </row>
    <row r="13" spans="1:6" x14ac:dyDescent="0.2">
      <c r="A13" s="1" t="s">
        <v>13</v>
      </c>
      <c r="B13" s="1" t="s">
        <v>24</v>
      </c>
      <c r="C13" s="1" t="s">
        <v>25</v>
      </c>
      <c r="D13" s="10">
        <v>689826500</v>
      </c>
      <c r="E13" s="7">
        <v>44062</v>
      </c>
    </row>
    <row r="14" spans="1:6" x14ac:dyDescent="0.2">
      <c r="A14" s="1" t="s">
        <v>13</v>
      </c>
      <c r="B14" s="1" t="s">
        <v>26</v>
      </c>
      <c r="C14" s="1" t="s">
        <v>25</v>
      </c>
      <c r="D14" s="10">
        <v>106332200</v>
      </c>
      <c r="E14" s="7">
        <v>44049</v>
      </c>
    </row>
    <row r="15" spans="1:6" x14ac:dyDescent="0.2">
      <c r="A15" s="1" t="s">
        <v>13</v>
      </c>
      <c r="B15" s="1" t="s">
        <v>27</v>
      </c>
      <c r="C15" s="1" t="s">
        <v>28</v>
      </c>
      <c r="D15" s="10">
        <v>132406500</v>
      </c>
      <c r="E15" s="7">
        <v>44082</v>
      </c>
    </row>
    <row r="16" spans="1:6" x14ac:dyDescent="0.2">
      <c r="A16" s="1" t="s">
        <v>13</v>
      </c>
      <c r="B16" s="1" t="s">
        <v>29</v>
      </c>
      <c r="C16" s="1" t="s">
        <v>30</v>
      </c>
      <c r="D16" s="10">
        <v>10560000</v>
      </c>
      <c r="E16" s="7">
        <v>44048</v>
      </c>
    </row>
    <row r="17" spans="1:6" x14ac:dyDescent="0.2">
      <c r="A17" s="1" t="s">
        <v>13</v>
      </c>
      <c r="B17" s="1" t="s">
        <v>31</v>
      </c>
      <c r="C17" s="1" t="s">
        <v>32</v>
      </c>
      <c r="D17" s="10">
        <v>31496063</v>
      </c>
      <c r="E17" s="7">
        <v>43462</v>
      </c>
    </row>
    <row r="18" spans="1:6" x14ac:dyDescent="0.2">
      <c r="A18" s="1" t="s">
        <v>19</v>
      </c>
      <c r="B18" s="1" t="s">
        <v>33</v>
      </c>
      <c r="C18" s="1" t="s">
        <v>34</v>
      </c>
      <c r="D18" s="10">
        <v>3341773</v>
      </c>
      <c r="E18" s="7">
        <v>44210</v>
      </c>
      <c r="F18" s="7">
        <v>44231</v>
      </c>
    </row>
    <row r="19" spans="1:6" x14ac:dyDescent="0.2">
      <c r="A19" s="1" t="s">
        <v>13</v>
      </c>
      <c r="B19" s="1" t="s">
        <v>35</v>
      </c>
      <c r="C19" s="1" t="s">
        <v>34</v>
      </c>
      <c r="D19" s="10">
        <v>6127287</v>
      </c>
      <c r="E19" s="7">
        <v>44144</v>
      </c>
    </row>
    <row r="20" spans="1:6" x14ac:dyDescent="0.2">
      <c r="A20" s="1" t="s">
        <v>13</v>
      </c>
      <c r="B20" s="1" t="s">
        <v>36</v>
      </c>
      <c r="C20" s="1" t="s">
        <v>37</v>
      </c>
      <c r="D20" s="10">
        <v>1080700</v>
      </c>
      <c r="E20" s="7">
        <v>43543</v>
      </c>
    </row>
    <row r="21" spans="1:6" x14ac:dyDescent="0.2">
      <c r="A21" s="1" t="s">
        <v>13</v>
      </c>
      <c r="B21" s="1" t="s">
        <v>38</v>
      </c>
      <c r="C21" s="1" t="s">
        <v>37</v>
      </c>
      <c r="D21" s="10">
        <v>15311997</v>
      </c>
      <c r="E21" s="7">
        <v>44230</v>
      </c>
      <c r="F21" s="7">
        <v>44592</v>
      </c>
    </row>
    <row r="22" spans="1:6" x14ac:dyDescent="0.2">
      <c r="A22" s="1" t="s">
        <v>7</v>
      </c>
      <c r="B22" s="1" t="s">
        <v>39</v>
      </c>
      <c r="C22" s="1" t="s">
        <v>37</v>
      </c>
      <c r="D22" s="10">
        <v>239900</v>
      </c>
      <c r="E22" s="7">
        <v>44271</v>
      </c>
      <c r="F22" s="7">
        <v>44316</v>
      </c>
    </row>
    <row r="23" spans="1:6" x14ac:dyDescent="0.2">
      <c r="A23" s="1" t="s">
        <v>13</v>
      </c>
      <c r="B23" s="1" t="s">
        <v>40</v>
      </c>
      <c r="C23" s="1" t="s">
        <v>37</v>
      </c>
      <c r="D23" s="10">
        <v>1181102</v>
      </c>
      <c r="E23" s="7">
        <v>43215</v>
      </c>
    </row>
    <row r="24" spans="1:6" x14ac:dyDescent="0.2">
      <c r="A24" s="1" t="s">
        <v>13</v>
      </c>
      <c r="B24" s="1" t="s">
        <v>41</v>
      </c>
      <c r="C24" s="1" t="s">
        <v>37</v>
      </c>
      <c r="D24" s="10">
        <v>1181102</v>
      </c>
      <c r="E24" s="7">
        <v>43073</v>
      </c>
    </row>
    <row r="25" spans="1:6" x14ac:dyDescent="0.2">
      <c r="A25" s="1" t="s">
        <v>13</v>
      </c>
      <c r="B25" s="1" t="s">
        <v>42</v>
      </c>
      <c r="C25" s="1" t="s">
        <v>37</v>
      </c>
      <c r="D25" s="10">
        <v>358328</v>
      </c>
      <c r="E25" s="7">
        <v>43215</v>
      </c>
      <c r="F25" s="7">
        <v>43981</v>
      </c>
    </row>
    <row r="26" spans="1:6" x14ac:dyDescent="0.2">
      <c r="A26" s="1" t="s">
        <v>13</v>
      </c>
      <c r="B26" s="1" t="s">
        <v>43</v>
      </c>
      <c r="C26" s="1" t="s">
        <v>37</v>
      </c>
      <c r="D26" s="10">
        <v>1181102</v>
      </c>
      <c r="E26" s="7">
        <v>43388</v>
      </c>
    </row>
    <row r="27" spans="1:6" x14ac:dyDescent="0.2">
      <c r="A27" s="1" t="s">
        <v>13</v>
      </c>
      <c r="B27" s="1" t="s">
        <v>44</v>
      </c>
      <c r="C27" s="1" t="s">
        <v>37</v>
      </c>
      <c r="D27" s="10">
        <v>3530558</v>
      </c>
      <c r="E27" s="7">
        <v>43972</v>
      </c>
    </row>
    <row r="28" spans="1:6" x14ac:dyDescent="0.2">
      <c r="A28" s="1" t="s">
        <v>13</v>
      </c>
      <c r="B28" s="1" t="s">
        <v>45</v>
      </c>
      <c r="C28" s="1" t="s">
        <v>37</v>
      </c>
      <c r="D28" s="10">
        <v>614700</v>
      </c>
      <c r="E28" s="7">
        <v>44197</v>
      </c>
      <c r="F28" s="7">
        <v>44316</v>
      </c>
    </row>
    <row r="29" spans="1:6" x14ac:dyDescent="0.2">
      <c r="A29" s="1" t="s">
        <v>13</v>
      </c>
      <c r="B29" s="1" t="s">
        <v>45</v>
      </c>
      <c r="C29" s="1" t="s">
        <v>37</v>
      </c>
      <c r="D29" s="10">
        <v>614700</v>
      </c>
      <c r="E29" s="7">
        <v>44317</v>
      </c>
      <c r="F29" s="7">
        <v>44408</v>
      </c>
    </row>
    <row r="30" spans="1:6" x14ac:dyDescent="0.2">
      <c r="A30" s="1" t="s">
        <v>13</v>
      </c>
      <c r="B30" s="1" t="s">
        <v>46</v>
      </c>
      <c r="C30" s="1" t="s">
        <v>37</v>
      </c>
      <c r="D30" s="10">
        <v>300000</v>
      </c>
      <c r="E30" s="7">
        <v>44229</v>
      </c>
      <c r="F30" s="7">
        <v>44561</v>
      </c>
    </row>
    <row r="31" spans="1:6" x14ac:dyDescent="0.2">
      <c r="A31" s="1" t="s">
        <v>13</v>
      </c>
      <c r="B31" s="1" t="s">
        <v>47</v>
      </c>
      <c r="C31" s="1" t="s">
        <v>37</v>
      </c>
      <c r="D31" s="10">
        <v>330709</v>
      </c>
      <c r="E31" s="7">
        <v>38792</v>
      </c>
    </row>
    <row r="32" spans="1:6" x14ac:dyDescent="0.2">
      <c r="A32" s="1" t="s">
        <v>13</v>
      </c>
      <c r="B32" s="1" t="s">
        <v>48</v>
      </c>
      <c r="C32" s="1" t="s">
        <v>37</v>
      </c>
      <c r="D32" s="10">
        <v>5472000</v>
      </c>
      <c r="E32" s="7">
        <v>44249</v>
      </c>
      <c r="F32" s="7">
        <v>44592</v>
      </c>
    </row>
    <row r="33" spans="1:6" x14ac:dyDescent="0.2">
      <c r="A33" s="1" t="s">
        <v>13</v>
      </c>
      <c r="B33" s="1" t="s">
        <v>49</v>
      </c>
      <c r="C33" s="1" t="s">
        <v>37</v>
      </c>
      <c r="D33" s="10">
        <v>2380000</v>
      </c>
      <c r="E33" s="7">
        <v>43958</v>
      </c>
    </row>
    <row r="34" spans="1:6" x14ac:dyDescent="0.2">
      <c r="A34" s="1" t="s">
        <v>13</v>
      </c>
      <c r="B34" s="1" t="s">
        <v>50</v>
      </c>
      <c r="C34" s="1" t="s">
        <v>51</v>
      </c>
      <c r="D34" s="10">
        <v>11646000</v>
      </c>
      <c r="E34" s="7">
        <v>44256</v>
      </c>
      <c r="F34" s="7">
        <v>44530</v>
      </c>
    </row>
    <row r="35" spans="1:6" x14ac:dyDescent="0.2">
      <c r="A35" s="1" t="s">
        <v>13</v>
      </c>
      <c r="B35" s="1" t="s">
        <v>52</v>
      </c>
      <c r="C35" s="1" t="s">
        <v>53</v>
      </c>
      <c r="D35" s="10">
        <v>5472440</v>
      </c>
      <c r="E35" s="7">
        <v>43728</v>
      </c>
    </row>
    <row r="36" spans="1:6" x14ac:dyDescent="0.2">
      <c r="A36" s="1" t="s">
        <v>13</v>
      </c>
      <c r="B36" s="1" t="s">
        <v>54</v>
      </c>
      <c r="C36" s="1" t="s">
        <v>55</v>
      </c>
      <c r="D36" s="10">
        <v>5959000</v>
      </c>
      <c r="E36" s="7">
        <v>44266</v>
      </c>
      <c r="F36" s="7">
        <v>44324</v>
      </c>
    </row>
    <row r="37" spans="1:6" x14ac:dyDescent="0.2">
      <c r="A37" s="1" t="s">
        <v>13</v>
      </c>
      <c r="B37" s="1" t="s">
        <v>56</v>
      </c>
      <c r="C37" s="1" t="s">
        <v>57</v>
      </c>
      <c r="D37" s="10">
        <v>100000</v>
      </c>
      <c r="E37" s="7">
        <v>44011</v>
      </c>
    </row>
    <row r="38" spans="1:6" x14ac:dyDescent="0.2">
      <c r="A38" s="1" t="s">
        <v>13</v>
      </c>
      <c r="B38" s="1" t="s">
        <v>58</v>
      </c>
      <c r="C38" s="1" t="s">
        <v>57</v>
      </c>
      <c r="D38" s="10">
        <v>13303031</v>
      </c>
      <c r="E38" s="7">
        <v>43840</v>
      </c>
    </row>
    <row r="39" spans="1:6" x14ac:dyDescent="0.2">
      <c r="A39" s="1" t="s">
        <v>13</v>
      </c>
      <c r="B39" s="1" t="s">
        <v>59</v>
      </c>
      <c r="C39" s="1" t="s">
        <v>60</v>
      </c>
      <c r="D39" s="10">
        <v>7250000</v>
      </c>
      <c r="E39" s="7">
        <v>44197</v>
      </c>
      <c r="F39" s="7">
        <v>44926</v>
      </c>
    </row>
    <row r="40" spans="1:6" x14ac:dyDescent="0.2">
      <c r="A40" s="1" t="s">
        <v>13</v>
      </c>
      <c r="B40" s="1" t="s">
        <v>61</v>
      </c>
      <c r="C40" s="1" t="s">
        <v>60</v>
      </c>
      <c r="D40" s="10">
        <v>1573588</v>
      </c>
      <c r="E40" s="7">
        <v>43602</v>
      </c>
    </row>
    <row r="41" spans="1:6" x14ac:dyDescent="0.2">
      <c r="A41" s="1" t="s">
        <v>13</v>
      </c>
      <c r="B41" s="1" t="s">
        <v>62</v>
      </c>
      <c r="C41" s="1" t="s">
        <v>63</v>
      </c>
      <c r="D41" s="10">
        <v>11469080</v>
      </c>
      <c r="E41" s="7">
        <v>43888</v>
      </c>
    </row>
    <row r="42" spans="1:6" x14ac:dyDescent="0.2">
      <c r="A42" s="1" t="s">
        <v>13</v>
      </c>
      <c r="B42" s="1" t="s">
        <v>64</v>
      </c>
      <c r="C42" s="1" t="s">
        <v>65</v>
      </c>
      <c r="D42" s="10">
        <v>5700000</v>
      </c>
      <c r="E42" s="7">
        <v>44182</v>
      </c>
    </row>
    <row r="43" spans="1:6" x14ac:dyDescent="0.2">
      <c r="A43" s="1" t="s">
        <v>13</v>
      </c>
      <c r="B43" s="1" t="s">
        <v>64</v>
      </c>
      <c r="C43" s="1" t="s">
        <v>66</v>
      </c>
      <c r="D43" s="10">
        <v>5700000</v>
      </c>
      <c r="E43" s="7">
        <v>44174</v>
      </c>
    </row>
    <row r="44" spans="1:6" x14ac:dyDescent="0.2">
      <c r="A44" s="1" t="s">
        <v>13</v>
      </c>
      <c r="B44" s="1" t="s">
        <v>67</v>
      </c>
      <c r="C44" s="1" t="s">
        <v>68</v>
      </c>
      <c r="D44" s="10">
        <v>6484971</v>
      </c>
      <c r="E44" s="7">
        <v>43571</v>
      </c>
    </row>
    <row r="45" spans="1:6" x14ac:dyDescent="0.2">
      <c r="A45" s="1" t="s">
        <v>13</v>
      </c>
      <c r="B45" s="1" t="s">
        <v>69</v>
      </c>
      <c r="C45" s="1" t="s">
        <v>70</v>
      </c>
      <c r="D45" s="10">
        <v>2710320</v>
      </c>
      <c r="E45" s="7">
        <v>43672</v>
      </c>
    </row>
    <row r="46" spans="1:6" x14ac:dyDescent="0.2">
      <c r="A46" s="1" t="s">
        <v>13</v>
      </c>
      <c r="B46" s="1" t="s">
        <v>71</v>
      </c>
      <c r="C46" s="1" t="s">
        <v>70</v>
      </c>
      <c r="D46" s="10">
        <v>3680800</v>
      </c>
      <c r="E46" s="7">
        <v>44120</v>
      </c>
    </row>
    <row r="47" spans="1:6" x14ac:dyDescent="0.2">
      <c r="A47" s="1" t="s">
        <v>13</v>
      </c>
      <c r="B47" s="1" t="s">
        <v>72</v>
      </c>
      <c r="C47" s="1" t="s">
        <v>73</v>
      </c>
      <c r="D47" s="10">
        <v>28165795</v>
      </c>
      <c r="E47" s="7">
        <v>43921</v>
      </c>
    </row>
    <row r="48" spans="1:6" x14ac:dyDescent="0.2">
      <c r="A48" s="1" t="s">
        <v>13</v>
      </c>
      <c r="B48" s="1" t="s">
        <v>74</v>
      </c>
      <c r="C48" s="1" t="s">
        <v>75</v>
      </c>
      <c r="D48" s="10">
        <v>2755906</v>
      </c>
      <c r="E48" s="7">
        <v>44194</v>
      </c>
    </row>
    <row r="49" spans="1:6" x14ac:dyDescent="0.2">
      <c r="A49" s="1" t="s">
        <v>13</v>
      </c>
      <c r="B49" s="1" t="s">
        <v>76</v>
      </c>
      <c r="C49" s="1" t="s">
        <v>75</v>
      </c>
      <c r="D49" s="10">
        <v>3098016</v>
      </c>
      <c r="E49" s="7">
        <v>43552</v>
      </c>
    </row>
    <row r="50" spans="1:6" x14ac:dyDescent="0.2">
      <c r="A50" s="1" t="s">
        <v>13</v>
      </c>
      <c r="B50" s="1" t="s">
        <v>77</v>
      </c>
      <c r="C50" s="1" t="s">
        <v>78</v>
      </c>
      <c r="D50" s="10">
        <v>9480992</v>
      </c>
      <c r="E50" s="7">
        <v>43524</v>
      </c>
    </row>
    <row r="51" spans="1:6" x14ac:dyDescent="0.2">
      <c r="A51" s="1" t="s">
        <v>13</v>
      </c>
      <c r="B51" s="1" t="s">
        <v>79</v>
      </c>
      <c r="C51" s="1" t="s">
        <v>80</v>
      </c>
      <c r="D51" s="10">
        <v>27587400</v>
      </c>
      <c r="E51" s="7">
        <v>44197</v>
      </c>
      <c r="F51" s="7">
        <v>44926</v>
      </c>
    </row>
    <row r="52" spans="1:6" x14ac:dyDescent="0.2">
      <c r="A52" s="1" t="s">
        <v>13</v>
      </c>
      <c r="B52" s="1" t="s">
        <v>79</v>
      </c>
      <c r="C52" s="1" t="s">
        <v>80</v>
      </c>
      <c r="D52" s="10">
        <v>440900</v>
      </c>
      <c r="E52" s="7">
        <v>43455</v>
      </c>
    </row>
    <row r="53" spans="1:6" x14ac:dyDescent="0.2">
      <c r="A53" s="1" t="s">
        <v>13</v>
      </c>
      <c r="B53" s="1" t="s">
        <v>81</v>
      </c>
      <c r="C53" s="1" t="s">
        <v>80</v>
      </c>
      <c r="D53" s="10">
        <v>1164534</v>
      </c>
      <c r="E53" s="7">
        <v>43455</v>
      </c>
    </row>
    <row r="54" spans="1:6" x14ac:dyDescent="0.2">
      <c r="A54" s="1" t="s">
        <v>13</v>
      </c>
      <c r="B54" s="1" t="s">
        <v>82</v>
      </c>
      <c r="C54" s="1" t="s">
        <v>32</v>
      </c>
      <c r="D54" s="10">
        <v>31018689</v>
      </c>
      <c r="E54" s="7">
        <v>44256</v>
      </c>
      <c r="F54" s="7">
        <v>44620</v>
      </c>
    </row>
    <row r="55" spans="1:6" x14ac:dyDescent="0.2">
      <c r="A55" s="1" t="s">
        <v>13</v>
      </c>
      <c r="B55" s="1" t="s">
        <v>83</v>
      </c>
      <c r="C55" s="1" t="s">
        <v>84</v>
      </c>
      <c r="D55" s="10">
        <v>55118110</v>
      </c>
      <c r="E55" s="7">
        <v>43724</v>
      </c>
    </row>
    <row r="56" spans="1:6" x14ac:dyDescent="0.2">
      <c r="A56" s="1" t="s">
        <v>13</v>
      </c>
      <c r="B56" s="1" t="s">
        <v>64</v>
      </c>
      <c r="C56" s="1" t="s">
        <v>85</v>
      </c>
      <c r="D56" s="10">
        <v>5700000</v>
      </c>
      <c r="E56" s="7">
        <v>44174</v>
      </c>
    </row>
    <row r="57" spans="1:6" x14ac:dyDescent="0.2">
      <c r="A57" s="1" t="s">
        <v>13</v>
      </c>
      <c r="B57" s="1" t="s">
        <v>86</v>
      </c>
      <c r="C57" s="1" t="s">
        <v>87</v>
      </c>
      <c r="D57" s="10">
        <v>137500000</v>
      </c>
      <c r="E57" s="7">
        <v>44244</v>
      </c>
      <c r="F57" s="7">
        <v>44912</v>
      </c>
    </row>
    <row r="58" spans="1:6" x14ac:dyDescent="0.2">
      <c r="A58" s="1" t="s">
        <v>13</v>
      </c>
      <c r="B58" s="1" t="s">
        <v>88</v>
      </c>
      <c r="C58" s="1" t="s">
        <v>89</v>
      </c>
      <c r="D58" s="10">
        <v>3600000</v>
      </c>
      <c r="E58" s="7">
        <v>44299</v>
      </c>
      <c r="F58" s="7">
        <v>44377</v>
      </c>
    </row>
    <row r="59" spans="1:6" x14ac:dyDescent="0.2">
      <c r="A59" s="1" t="s">
        <v>13</v>
      </c>
      <c r="B59" s="1" t="s">
        <v>90</v>
      </c>
      <c r="C59" s="1" t="s">
        <v>89</v>
      </c>
      <c r="D59" s="10">
        <v>31000000</v>
      </c>
      <c r="E59" s="7">
        <v>44172</v>
      </c>
    </row>
    <row r="60" spans="1:6" x14ac:dyDescent="0.2">
      <c r="A60" s="1" t="s">
        <v>13</v>
      </c>
      <c r="B60" s="1" t="s">
        <v>91</v>
      </c>
      <c r="C60" s="1" t="s">
        <v>89</v>
      </c>
      <c r="D60" s="10">
        <v>15748031</v>
      </c>
      <c r="E60" s="7">
        <v>43857</v>
      </c>
    </row>
    <row r="61" spans="1:6" x14ac:dyDescent="0.2">
      <c r="A61" s="1" t="s">
        <v>13</v>
      </c>
      <c r="B61" s="1" t="s">
        <v>92</v>
      </c>
      <c r="C61" s="1" t="s">
        <v>93</v>
      </c>
      <c r="D61" s="10">
        <v>3103200</v>
      </c>
      <c r="E61" s="7">
        <v>44229</v>
      </c>
      <c r="F61" s="7">
        <v>44905</v>
      </c>
    </row>
    <row r="62" spans="1:6" x14ac:dyDescent="0.2">
      <c r="A62" s="1" t="s">
        <v>13</v>
      </c>
      <c r="B62" s="1" t="s">
        <v>94</v>
      </c>
      <c r="C62" s="1" t="s">
        <v>93</v>
      </c>
      <c r="D62" s="10">
        <v>19440934</v>
      </c>
      <c r="E62" s="7">
        <v>39939</v>
      </c>
    </row>
    <row r="63" spans="1:6" x14ac:dyDescent="0.2">
      <c r="A63" s="1" t="s">
        <v>13</v>
      </c>
      <c r="B63" s="1" t="s">
        <v>95</v>
      </c>
      <c r="C63" s="1" t="s">
        <v>53</v>
      </c>
      <c r="D63" s="10">
        <v>11341478</v>
      </c>
      <c r="E63" s="7">
        <v>43447</v>
      </c>
    </row>
    <row r="64" spans="1:6" x14ac:dyDescent="0.2">
      <c r="A64" s="1" t="s">
        <v>13</v>
      </c>
      <c r="B64" s="1" t="s">
        <v>96</v>
      </c>
      <c r="C64" s="1" t="s">
        <v>97</v>
      </c>
      <c r="D64" s="10">
        <v>6815120</v>
      </c>
      <c r="E64" s="7">
        <v>44070</v>
      </c>
      <c r="F64" s="7">
        <v>44500</v>
      </c>
    </row>
    <row r="65" spans="1:6" x14ac:dyDescent="0.2">
      <c r="A65" s="1" t="s">
        <v>13</v>
      </c>
      <c r="B65" s="1" t="s">
        <v>98</v>
      </c>
      <c r="C65" s="1" t="s">
        <v>99</v>
      </c>
      <c r="D65" s="10">
        <v>11490000</v>
      </c>
      <c r="E65" s="7">
        <v>43775</v>
      </c>
      <c r="F65" s="7">
        <v>44229</v>
      </c>
    </row>
    <row r="66" spans="1:6" x14ac:dyDescent="0.2">
      <c r="A66" s="1" t="s">
        <v>7</v>
      </c>
      <c r="B66" s="1" t="s">
        <v>100</v>
      </c>
      <c r="C66" s="1" t="s">
        <v>101</v>
      </c>
      <c r="D66" s="10">
        <v>1296266400</v>
      </c>
      <c r="E66" s="7">
        <v>43392</v>
      </c>
      <c r="F66" s="7">
        <v>44209</v>
      </c>
    </row>
    <row r="67" spans="1:6" x14ac:dyDescent="0.2">
      <c r="A67" s="1" t="s">
        <v>13</v>
      </c>
      <c r="B67" s="1" t="s">
        <v>102</v>
      </c>
      <c r="C67" s="1" t="s">
        <v>103</v>
      </c>
      <c r="D67" s="10">
        <v>15000000</v>
      </c>
      <c r="E67" s="7">
        <v>44111</v>
      </c>
      <c r="F67" s="7">
        <v>44195</v>
      </c>
    </row>
    <row r="68" spans="1:6" x14ac:dyDescent="0.2">
      <c r="A68" s="1" t="s">
        <v>13</v>
      </c>
      <c r="B68" s="1" t="s">
        <v>104</v>
      </c>
      <c r="C68" s="1" t="s">
        <v>97</v>
      </c>
      <c r="D68" s="10">
        <v>15000000</v>
      </c>
      <c r="E68" s="7">
        <v>44111</v>
      </c>
      <c r="F68" s="7">
        <v>44195</v>
      </c>
    </row>
    <row r="69" spans="1:6" x14ac:dyDescent="0.2">
      <c r="A69" s="1" t="s">
        <v>19</v>
      </c>
      <c r="B69" s="1" t="s">
        <v>105</v>
      </c>
      <c r="C69" s="1" t="s">
        <v>89</v>
      </c>
      <c r="D69" s="10">
        <v>233000000</v>
      </c>
      <c r="E69" s="7">
        <v>43707</v>
      </c>
      <c r="F69" s="7">
        <v>44561</v>
      </c>
    </row>
    <row r="70" spans="1:6" x14ac:dyDescent="0.2">
      <c r="A70" s="1" t="s">
        <v>13</v>
      </c>
      <c r="B70" s="1" t="s">
        <v>106</v>
      </c>
      <c r="C70" s="1" t="s">
        <v>107</v>
      </c>
      <c r="D70" s="10">
        <v>34000000</v>
      </c>
      <c r="E70" s="7">
        <v>42537</v>
      </c>
      <c r="F70" s="7">
        <v>44561</v>
      </c>
    </row>
    <row r="71" spans="1:6" x14ac:dyDescent="0.2">
      <c r="A71" s="1" t="s">
        <v>13</v>
      </c>
      <c r="B71" s="1" t="s">
        <v>108</v>
      </c>
      <c r="C71" s="1" t="s">
        <v>89</v>
      </c>
      <c r="D71" s="10">
        <v>27952756</v>
      </c>
      <c r="E71" s="7">
        <v>43449</v>
      </c>
      <c r="F71" s="7">
        <v>44957</v>
      </c>
    </row>
    <row r="72" spans="1:6" x14ac:dyDescent="0.2">
      <c r="A72" s="1" t="s">
        <v>13</v>
      </c>
      <c r="B72" s="1" t="s">
        <v>109</v>
      </c>
      <c r="C72" s="1" t="s">
        <v>110</v>
      </c>
      <c r="D72" s="10">
        <v>1557963818</v>
      </c>
      <c r="E72" s="7">
        <v>43318</v>
      </c>
      <c r="F72" s="7">
        <v>44957</v>
      </c>
    </row>
    <row r="73" spans="1:6" x14ac:dyDescent="0.2">
      <c r="A73" s="1" t="s">
        <v>13</v>
      </c>
      <c r="B73" s="1" t="s">
        <v>109</v>
      </c>
      <c r="C73" s="1" t="s">
        <v>111</v>
      </c>
      <c r="D73" s="10">
        <v>650553155</v>
      </c>
      <c r="E73" s="7">
        <v>43318</v>
      </c>
      <c r="F73" s="7">
        <v>44957</v>
      </c>
    </row>
    <row r="74" spans="1:6" x14ac:dyDescent="0.2">
      <c r="A74" s="1" t="s">
        <v>13</v>
      </c>
      <c r="B74" s="1" t="s">
        <v>112</v>
      </c>
      <c r="C74" s="1" t="s">
        <v>113</v>
      </c>
      <c r="D74" s="10">
        <v>7850000</v>
      </c>
      <c r="E74" s="7">
        <v>42718</v>
      </c>
      <c r="F74" s="7">
        <v>44957</v>
      </c>
    </row>
    <row r="75" spans="1:6" x14ac:dyDescent="0.2">
      <c r="A75" s="1" t="s">
        <v>13</v>
      </c>
      <c r="B75" s="1" t="s">
        <v>114</v>
      </c>
      <c r="C75" s="1" t="s">
        <v>89</v>
      </c>
      <c r="D75" s="10">
        <v>810000000</v>
      </c>
      <c r="E75" s="7">
        <v>43307</v>
      </c>
      <c r="F75" s="7">
        <v>44545</v>
      </c>
    </row>
    <row r="76" spans="1:6" x14ac:dyDescent="0.2">
      <c r="A76" s="1" t="s">
        <v>13</v>
      </c>
      <c r="B76" s="1" t="s">
        <v>115</v>
      </c>
      <c r="C76" s="1" t="s">
        <v>89</v>
      </c>
      <c r="D76" s="10">
        <v>6377953</v>
      </c>
      <c r="E76" s="7">
        <v>43449</v>
      </c>
      <c r="F76" s="7">
        <v>44561</v>
      </c>
    </row>
    <row r="77" spans="1:6" x14ac:dyDescent="0.2">
      <c r="A77" s="1" t="s">
        <v>13</v>
      </c>
      <c r="B77" s="1" t="s">
        <v>116</v>
      </c>
      <c r="C77" s="1" t="s">
        <v>89</v>
      </c>
      <c r="D77" s="10">
        <v>1120000000</v>
      </c>
      <c r="E77" s="7">
        <v>43448</v>
      </c>
      <c r="F77" s="7">
        <v>44651</v>
      </c>
    </row>
    <row r="78" spans="1:6" x14ac:dyDescent="0.2">
      <c r="A78" s="1" t="s">
        <v>13</v>
      </c>
      <c r="B78" s="1" t="s">
        <v>117</v>
      </c>
      <c r="C78" s="1" t="s">
        <v>89</v>
      </c>
      <c r="D78" s="10">
        <v>8661417</v>
      </c>
      <c r="E78" s="7">
        <v>43449</v>
      </c>
      <c r="F78" s="7">
        <v>44741</v>
      </c>
    </row>
    <row r="79" spans="1:6" x14ac:dyDescent="0.2">
      <c r="A79" s="1" t="s">
        <v>13</v>
      </c>
      <c r="B79" s="1" t="s">
        <v>118</v>
      </c>
      <c r="C79" s="1" t="s">
        <v>119</v>
      </c>
      <c r="D79" s="10">
        <v>5880000</v>
      </c>
      <c r="E79" s="7">
        <v>43014</v>
      </c>
      <c r="F79" s="7">
        <v>44741</v>
      </c>
    </row>
    <row r="80" spans="1:6" x14ac:dyDescent="0.2">
      <c r="A80" s="1" t="s">
        <v>13</v>
      </c>
      <c r="B80" s="1" t="s">
        <v>120</v>
      </c>
      <c r="C80" s="1" t="s">
        <v>121</v>
      </c>
      <c r="D80" s="10">
        <v>70500000</v>
      </c>
      <c r="E80" s="7">
        <v>43476</v>
      </c>
      <c r="F80" s="7">
        <v>44388</v>
      </c>
    </row>
    <row r="81" spans="1:6" x14ac:dyDescent="0.2">
      <c r="A81" s="1" t="s">
        <v>13</v>
      </c>
      <c r="B81" s="1" t="s">
        <v>122</v>
      </c>
      <c r="C81" s="1" t="s">
        <v>123</v>
      </c>
      <c r="D81" s="10">
        <f>158040000*0.68</f>
        <v>107467200.00000001</v>
      </c>
      <c r="E81" s="7">
        <v>44202</v>
      </c>
      <c r="F81" s="7">
        <v>44748</v>
      </c>
    </row>
    <row r="82" spans="1:6" x14ac:dyDescent="0.2">
      <c r="A82" s="1" t="s">
        <v>13</v>
      </c>
      <c r="B82" s="1" t="s">
        <v>122</v>
      </c>
      <c r="C82" s="1" t="s">
        <v>124</v>
      </c>
      <c r="D82" s="10">
        <f>158040000*0.32</f>
        <v>50572800</v>
      </c>
      <c r="E82" s="7">
        <v>44202</v>
      </c>
      <c r="F82" s="7">
        <v>44748</v>
      </c>
    </row>
    <row r="83" spans="1:6" x14ac:dyDescent="0.2">
      <c r="A83" s="1" t="s">
        <v>125</v>
      </c>
      <c r="B83" s="1" t="s">
        <v>126</v>
      </c>
      <c r="C83" s="1" t="s">
        <v>127</v>
      </c>
      <c r="D83" s="10">
        <v>26354040</v>
      </c>
      <c r="E83" s="7">
        <v>44097</v>
      </c>
      <c r="F83" s="7">
        <v>44240</v>
      </c>
    </row>
    <row r="84" spans="1:6" x14ac:dyDescent="0.2">
      <c r="A84" s="1" t="s">
        <v>125</v>
      </c>
      <c r="B84" s="1" t="s">
        <v>126</v>
      </c>
      <c r="C84" s="1" t="s">
        <v>128</v>
      </c>
      <c r="D84" s="10">
        <v>8235650</v>
      </c>
      <c r="E84" s="7">
        <v>44099</v>
      </c>
      <c r="F84" s="7">
        <v>44240</v>
      </c>
    </row>
    <row r="85" spans="1:6" x14ac:dyDescent="0.2">
      <c r="A85" s="1" t="s">
        <v>13</v>
      </c>
      <c r="B85" s="1" t="s">
        <v>129</v>
      </c>
      <c r="C85" s="1" t="s">
        <v>89</v>
      </c>
      <c r="D85" s="10">
        <v>30500000</v>
      </c>
      <c r="E85" s="7">
        <v>43403</v>
      </c>
      <c r="F85" s="7">
        <v>44316</v>
      </c>
    </row>
    <row r="86" spans="1:6" x14ac:dyDescent="0.2">
      <c r="A86" s="1" t="s">
        <v>13</v>
      </c>
      <c r="B86" s="1" t="s">
        <v>130</v>
      </c>
      <c r="C86" s="1" t="s">
        <v>89</v>
      </c>
      <c r="D86" s="10">
        <v>5905512</v>
      </c>
      <c r="E86" s="7">
        <v>43450</v>
      </c>
      <c r="F86" s="7">
        <v>44592</v>
      </c>
    </row>
    <row r="87" spans="1:6" x14ac:dyDescent="0.2">
      <c r="A87" s="1" t="s">
        <v>19</v>
      </c>
      <c r="B87" s="1" t="s">
        <v>131</v>
      </c>
      <c r="C87" s="1" t="s">
        <v>132</v>
      </c>
      <c r="D87" s="10">
        <v>278598374</v>
      </c>
      <c r="E87" s="7">
        <v>44048</v>
      </c>
      <c r="F87" s="7">
        <v>44592</v>
      </c>
    </row>
    <row r="88" spans="1:6" x14ac:dyDescent="0.2">
      <c r="A88" s="1" t="s">
        <v>13</v>
      </c>
      <c r="B88" s="1" t="s">
        <v>133</v>
      </c>
      <c r="C88" s="1" t="s">
        <v>89</v>
      </c>
      <c r="D88" s="10">
        <v>280708000</v>
      </c>
      <c r="E88" s="7">
        <v>44196</v>
      </c>
      <c r="F88" s="7">
        <v>44742</v>
      </c>
    </row>
    <row r="89" spans="1:6" x14ac:dyDescent="0.2">
      <c r="A89" s="1" t="s">
        <v>13</v>
      </c>
      <c r="B89" s="1" t="s">
        <v>134</v>
      </c>
      <c r="C89" s="1" t="s">
        <v>89</v>
      </c>
      <c r="D89" s="10">
        <v>9055118</v>
      </c>
      <c r="E89" s="7">
        <v>43449</v>
      </c>
      <c r="F89" s="7">
        <v>44347</v>
      </c>
    </row>
    <row r="90" spans="1:6" x14ac:dyDescent="0.2">
      <c r="A90" s="1" t="s">
        <v>125</v>
      </c>
      <c r="B90" s="1" t="s">
        <v>135</v>
      </c>
      <c r="C90" s="1" t="s">
        <v>136</v>
      </c>
      <c r="D90" s="10">
        <v>42300000</v>
      </c>
      <c r="E90" s="7">
        <v>44103</v>
      </c>
      <c r="F90" s="7">
        <v>44273</v>
      </c>
    </row>
    <row r="91" spans="1:6" x14ac:dyDescent="0.2">
      <c r="A91" s="1" t="s">
        <v>19</v>
      </c>
      <c r="B91" s="1" t="s">
        <v>137</v>
      </c>
      <c r="C91" s="1" t="s">
        <v>23</v>
      </c>
      <c r="D91" s="10">
        <v>809953200</v>
      </c>
      <c r="E91" s="7">
        <v>43285</v>
      </c>
      <c r="F91" s="7">
        <v>44517</v>
      </c>
    </row>
    <row r="92" spans="1:6" x14ac:dyDescent="0.2">
      <c r="A92" s="1" t="s">
        <v>19</v>
      </c>
      <c r="B92" s="1" t="s">
        <v>137</v>
      </c>
      <c r="C92" s="1" t="s">
        <v>138</v>
      </c>
      <c r="D92" s="10">
        <v>89994800</v>
      </c>
      <c r="E92" s="7">
        <v>43285</v>
      </c>
      <c r="F92" s="7">
        <v>44517</v>
      </c>
    </row>
    <row r="93" spans="1:6" x14ac:dyDescent="0.2">
      <c r="A93" s="1" t="s">
        <v>13</v>
      </c>
      <c r="B93" s="1" t="s">
        <v>139</v>
      </c>
      <c r="C93" s="1" t="s">
        <v>140</v>
      </c>
      <c r="D93" s="10">
        <v>13800000</v>
      </c>
      <c r="E93" s="7">
        <v>42718</v>
      </c>
      <c r="F93" s="7">
        <v>44517</v>
      </c>
    </row>
    <row r="94" spans="1:6" x14ac:dyDescent="0.2">
      <c r="A94" s="1" t="s">
        <v>13</v>
      </c>
      <c r="B94" s="1" t="s">
        <v>141</v>
      </c>
      <c r="C94" s="1" t="s">
        <v>89</v>
      </c>
      <c r="D94" s="10">
        <v>7086614.1732283467</v>
      </c>
      <c r="E94" s="7">
        <v>43449</v>
      </c>
      <c r="F94" s="7">
        <v>44517</v>
      </c>
    </row>
    <row r="95" spans="1:6" x14ac:dyDescent="0.2">
      <c r="A95" s="1" t="s">
        <v>19</v>
      </c>
      <c r="B95" s="1" t="s">
        <v>142</v>
      </c>
      <c r="C95" s="1" t="s">
        <v>143</v>
      </c>
      <c r="D95" s="10">
        <v>1623656239.3700788</v>
      </c>
      <c r="E95" s="7">
        <v>43286</v>
      </c>
      <c r="F95" s="7">
        <v>44499</v>
      </c>
    </row>
    <row r="96" spans="1:6" x14ac:dyDescent="0.2">
      <c r="A96" s="1" t="s">
        <v>13</v>
      </c>
      <c r="B96" s="1" t="s">
        <v>144</v>
      </c>
      <c r="C96" s="1" t="s">
        <v>89</v>
      </c>
      <c r="D96" s="10">
        <v>46000000</v>
      </c>
      <c r="E96" s="7">
        <v>42916</v>
      </c>
      <c r="F96" s="7">
        <v>44499</v>
      </c>
    </row>
    <row r="97" spans="1:6" x14ac:dyDescent="0.2">
      <c r="A97" s="1" t="s">
        <v>13</v>
      </c>
      <c r="B97" s="1" t="s">
        <v>145</v>
      </c>
      <c r="C97" s="1" t="s">
        <v>89</v>
      </c>
      <c r="D97" s="10">
        <v>8267717.3228346454</v>
      </c>
      <c r="E97" s="7">
        <v>43449</v>
      </c>
      <c r="F97" s="7">
        <v>44561</v>
      </c>
    </row>
    <row r="98" spans="1:6" x14ac:dyDescent="0.2">
      <c r="A98" s="1" t="s">
        <v>13</v>
      </c>
      <c r="B98" s="1" t="s">
        <v>146</v>
      </c>
      <c r="C98" s="1" t="s">
        <v>147</v>
      </c>
      <c r="D98" s="10">
        <v>17390000</v>
      </c>
      <c r="E98" s="7">
        <v>42697</v>
      </c>
      <c r="F98" s="7">
        <v>44499</v>
      </c>
    </row>
    <row r="99" spans="1:6" x14ac:dyDescent="0.2">
      <c r="A99" s="1" t="s">
        <v>19</v>
      </c>
      <c r="B99" s="1" t="s">
        <v>148</v>
      </c>
      <c r="C99" s="1" t="s">
        <v>143</v>
      </c>
      <c r="D99" s="10">
        <v>2214637625.984252</v>
      </c>
      <c r="E99" s="7">
        <v>43279</v>
      </c>
      <c r="F99" s="7">
        <v>44347</v>
      </c>
    </row>
    <row r="100" spans="1:6" x14ac:dyDescent="0.2">
      <c r="A100" s="1" t="s">
        <v>13</v>
      </c>
      <c r="B100" s="1" t="s">
        <v>149</v>
      </c>
      <c r="C100" s="1" t="s">
        <v>89</v>
      </c>
      <c r="D100" s="10">
        <v>11023622.047244094</v>
      </c>
      <c r="E100" s="7">
        <v>43449</v>
      </c>
      <c r="F100" s="7">
        <v>44437</v>
      </c>
    </row>
    <row r="101" spans="1:6" x14ac:dyDescent="0.2">
      <c r="A101" s="1" t="s">
        <v>13</v>
      </c>
      <c r="B101" s="1" t="s">
        <v>150</v>
      </c>
      <c r="C101" s="1" t="s">
        <v>151</v>
      </c>
      <c r="D101" s="10">
        <v>15700000</v>
      </c>
      <c r="E101" s="7">
        <v>42692</v>
      </c>
      <c r="F101" s="7">
        <v>45443</v>
      </c>
    </row>
    <row r="102" spans="1:6" x14ac:dyDescent="0.2">
      <c r="A102" s="1" t="s">
        <v>19</v>
      </c>
      <c r="B102" s="1" t="s">
        <v>152</v>
      </c>
      <c r="C102" s="1" t="s">
        <v>153</v>
      </c>
      <c r="D102" s="10">
        <v>5163803785.0393696</v>
      </c>
      <c r="E102" s="7">
        <v>43538</v>
      </c>
      <c r="F102" s="7">
        <v>44695</v>
      </c>
    </row>
    <row r="103" spans="1:6" x14ac:dyDescent="0.2">
      <c r="A103" s="1" t="s">
        <v>19</v>
      </c>
      <c r="B103" s="1" t="s">
        <v>152</v>
      </c>
      <c r="C103" s="1" t="s">
        <v>154</v>
      </c>
      <c r="D103" s="10">
        <v>7130967132</v>
      </c>
      <c r="E103" s="7">
        <v>43538</v>
      </c>
      <c r="F103" s="7">
        <v>44695</v>
      </c>
    </row>
    <row r="104" spans="1:6" x14ac:dyDescent="0.2">
      <c r="A104" s="1" t="s">
        <v>13</v>
      </c>
      <c r="B104" s="1" t="s">
        <v>155</v>
      </c>
      <c r="C104" s="1" t="s">
        <v>89</v>
      </c>
      <c r="D104" s="10">
        <v>14800000</v>
      </c>
      <c r="E104" s="7">
        <v>43921</v>
      </c>
      <c r="F104" s="7">
        <v>44316</v>
      </c>
    </row>
    <row r="105" spans="1:6" x14ac:dyDescent="0.2">
      <c r="A105" s="1" t="s">
        <v>13</v>
      </c>
      <c r="B105" s="1" t="s">
        <v>156</v>
      </c>
      <c r="C105" s="1" t="s">
        <v>157</v>
      </c>
      <c r="D105" s="10">
        <v>47244000</v>
      </c>
      <c r="E105" s="7">
        <v>42410</v>
      </c>
      <c r="F105" s="7">
        <v>44926</v>
      </c>
    </row>
    <row r="106" spans="1:6" x14ac:dyDescent="0.2">
      <c r="A106" s="1" t="s">
        <v>13</v>
      </c>
      <c r="B106" s="1" t="s">
        <v>158</v>
      </c>
      <c r="C106" s="1" t="s">
        <v>89</v>
      </c>
      <c r="D106" s="10">
        <v>68503937</v>
      </c>
      <c r="E106" s="7">
        <v>43449</v>
      </c>
      <c r="F106" s="7">
        <v>45016</v>
      </c>
    </row>
    <row r="107" spans="1:6" x14ac:dyDescent="0.2">
      <c r="A107" s="1" t="s">
        <v>13</v>
      </c>
      <c r="B107" s="1" t="s">
        <v>159</v>
      </c>
      <c r="C107" s="1" t="s">
        <v>89</v>
      </c>
      <c r="D107" s="10">
        <v>108500000</v>
      </c>
      <c r="E107" s="7">
        <v>43182</v>
      </c>
      <c r="F107" s="7">
        <v>44704</v>
      </c>
    </row>
    <row r="108" spans="1:6" x14ac:dyDescent="0.2">
      <c r="A108" s="1" t="s">
        <v>13</v>
      </c>
      <c r="B108" s="1" t="s">
        <v>160</v>
      </c>
      <c r="C108" s="1" t="s">
        <v>161</v>
      </c>
      <c r="D108" s="10">
        <v>6400000</v>
      </c>
      <c r="E108" s="7">
        <v>42492</v>
      </c>
      <c r="F108" s="7">
        <v>44374</v>
      </c>
    </row>
    <row r="109" spans="1:6" x14ac:dyDescent="0.2">
      <c r="A109" s="1" t="s">
        <v>19</v>
      </c>
      <c r="B109" s="1" t="s">
        <v>162</v>
      </c>
      <c r="C109" s="1" t="s">
        <v>143</v>
      </c>
      <c r="D109" s="10">
        <v>1132443000</v>
      </c>
      <c r="E109" s="7">
        <v>43280</v>
      </c>
      <c r="F109" s="7">
        <v>44284</v>
      </c>
    </row>
    <row r="110" spans="1:6" x14ac:dyDescent="0.2">
      <c r="A110" s="1" t="s">
        <v>13</v>
      </c>
      <c r="B110" s="1" t="s">
        <v>163</v>
      </c>
      <c r="C110" s="1" t="s">
        <v>89</v>
      </c>
      <c r="D110" s="10">
        <v>21400000</v>
      </c>
      <c r="E110" s="7">
        <v>42970</v>
      </c>
      <c r="F110" s="7">
        <v>44284</v>
      </c>
    </row>
    <row r="111" spans="1:6" x14ac:dyDescent="0.2">
      <c r="A111" s="1" t="s">
        <v>13</v>
      </c>
      <c r="B111" s="1" t="s">
        <v>164</v>
      </c>
      <c r="C111" s="1" t="s">
        <v>89</v>
      </c>
      <c r="D111" s="10">
        <v>9291338.582677165</v>
      </c>
      <c r="E111" s="7">
        <v>43449</v>
      </c>
      <c r="F111" s="7">
        <v>44374</v>
      </c>
    </row>
    <row r="112" spans="1:6" x14ac:dyDescent="0.2">
      <c r="A112" s="1" t="s">
        <v>13</v>
      </c>
      <c r="B112" s="1" t="s">
        <v>165</v>
      </c>
      <c r="C112" s="1" t="s">
        <v>166</v>
      </c>
      <c r="D112" s="10">
        <v>14460000</v>
      </c>
      <c r="E112" s="7">
        <v>43021</v>
      </c>
      <c r="F112" s="7">
        <v>44284</v>
      </c>
    </row>
    <row r="113" spans="1:6" x14ac:dyDescent="0.2">
      <c r="A113" s="1" t="s">
        <v>19</v>
      </c>
      <c r="B113" s="1" t="s">
        <v>167</v>
      </c>
      <c r="C113" s="1" t="s">
        <v>168</v>
      </c>
      <c r="D113" s="10">
        <v>4063777836.2204723</v>
      </c>
      <c r="E113" s="7">
        <v>43371</v>
      </c>
      <c r="F113" s="7">
        <v>44895</v>
      </c>
    </row>
    <row r="114" spans="1:6" x14ac:dyDescent="0.2">
      <c r="A114" s="1" t="s">
        <v>13</v>
      </c>
      <c r="B114" s="1" t="s">
        <v>169</v>
      </c>
      <c r="C114" s="1" t="s">
        <v>89</v>
      </c>
      <c r="D114" s="10">
        <v>19291339</v>
      </c>
      <c r="E114" s="7">
        <v>43449</v>
      </c>
      <c r="F114" s="7">
        <v>44895</v>
      </c>
    </row>
    <row r="115" spans="1:6" x14ac:dyDescent="0.2">
      <c r="A115" s="1" t="s">
        <v>13</v>
      </c>
      <c r="B115" s="1" t="s">
        <v>170</v>
      </c>
      <c r="C115" s="1" t="s">
        <v>171</v>
      </c>
      <c r="D115" s="10">
        <v>14500000</v>
      </c>
      <c r="E115" s="7">
        <v>43098</v>
      </c>
      <c r="F115" s="7">
        <v>44895</v>
      </c>
    </row>
    <row r="116" spans="1:6" x14ac:dyDescent="0.2">
      <c r="A116" s="1" t="s">
        <v>19</v>
      </c>
      <c r="B116" s="1" t="s">
        <v>172</v>
      </c>
      <c r="C116" s="1" t="s">
        <v>143</v>
      </c>
      <c r="D116" s="10">
        <v>1418000000</v>
      </c>
      <c r="E116" s="7">
        <v>43453</v>
      </c>
      <c r="F116" s="7">
        <v>44742</v>
      </c>
    </row>
    <row r="117" spans="1:6" x14ac:dyDescent="0.2">
      <c r="A117" s="1" t="s">
        <v>19</v>
      </c>
      <c r="B117" s="1" t="s">
        <v>172</v>
      </c>
      <c r="C117" s="1" t="s">
        <v>143</v>
      </c>
      <c r="D117" s="10">
        <v>1207800000</v>
      </c>
      <c r="E117" s="7">
        <v>43453</v>
      </c>
      <c r="F117" s="7">
        <v>44500</v>
      </c>
    </row>
    <row r="118" spans="1:6" x14ac:dyDescent="0.2">
      <c r="A118" s="1" t="s">
        <v>19</v>
      </c>
      <c r="B118" s="1" t="s">
        <v>172</v>
      </c>
      <c r="C118" s="1" t="s">
        <v>168</v>
      </c>
      <c r="D118" s="10">
        <v>1651426995</v>
      </c>
      <c r="E118" s="7">
        <v>43453</v>
      </c>
      <c r="F118" s="7">
        <v>44377</v>
      </c>
    </row>
    <row r="119" spans="1:6" x14ac:dyDescent="0.2">
      <c r="A119" s="1" t="s">
        <v>13</v>
      </c>
      <c r="B119" s="1" t="s">
        <v>173</v>
      </c>
      <c r="C119" s="1" t="s">
        <v>89</v>
      </c>
      <c r="D119" s="10">
        <v>114000000</v>
      </c>
      <c r="E119" s="7">
        <v>42916</v>
      </c>
      <c r="F119" s="7">
        <v>44742</v>
      </c>
    </row>
    <row r="120" spans="1:6" x14ac:dyDescent="0.2">
      <c r="A120" s="1" t="s">
        <v>13</v>
      </c>
      <c r="B120" s="1" t="s">
        <v>174</v>
      </c>
      <c r="C120" s="1" t="s">
        <v>89</v>
      </c>
      <c r="D120" s="10">
        <v>29527559.05511811</v>
      </c>
      <c r="E120" s="7">
        <v>43449</v>
      </c>
      <c r="F120" s="7">
        <v>44804</v>
      </c>
    </row>
    <row r="121" spans="1:6" x14ac:dyDescent="0.2">
      <c r="A121" s="1" t="s">
        <v>13</v>
      </c>
      <c r="B121" s="1" t="s">
        <v>175</v>
      </c>
      <c r="C121" s="1" t="s">
        <v>176</v>
      </c>
      <c r="D121" s="10">
        <v>21544000</v>
      </c>
      <c r="E121" s="7">
        <v>43391</v>
      </c>
      <c r="F121" s="7">
        <v>44742</v>
      </c>
    </row>
    <row r="122" spans="1:6" x14ac:dyDescent="0.2">
      <c r="A122" s="1" t="s">
        <v>13</v>
      </c>
      <c r="B122" s="1" t="s">
        <v>175</v>
      </c>
      <c r="C122" s="1" t="s">
        <v>177</v>
      </c>
      <c r="D122" s="10">
        <v>5386000</v>
      </c>
      <c r="E122" s="7">
        <v>43391</v>
      </c>
      <c r="F122" s="7">
        <v>44742</v>
      </c>
    </row>
    <row r="123" spans="1:6" x14ac:dyDescent="0.2">
      <c r="A123" s="1" t="s">
        <v>19</v>
      </c>
      <c r="B123" s="1" t="s">
        <v>178</v>
      </c>
      <c r="C123" s="1" t="s">
        <v>23</v>
      </c>
      <c r="D123" s="10">
        <f>2*9674968500</f>
        <v>19349937000</v>
      </c>
      <c r="E123" s="7">
        <v>43084</v>
      </c>
      <c r="F123" s="7">
        <v>44590</v>
      </c>
    </row>
    <row r="124" spans="1:6" x14ac:dyDescent="0.2">
      <c r="A124" s="1" t="s">
        <v>19</v>
      </c>
      <c r="B124" s="1" t="s">
        <v>178</v>
      </c>
      <c r="C124" s="1" t="s">
        <v>168</v>
      </c>
      <c r="D124" s="10">
        <f>2*1074996500</f>
        <v>2149993000</v>
      </c>
      <c r="E124" s="7">
        <v>43084</v>
      </c>
      <c r="F124" s="7">
        <v>44590</v>
      </c>
    </row>
    <row r="125" spans="1:6" x14ac:dyDescent="0.2">
      <c r="A125" s="1" t="s">
        <v>13</v>
      </c>
      <c r="B125" s="1" t="s">
        <v>179</v>
      </c>
      <c r="C125" s="1" t="s">
        <v>89</v>
      </c>
      <c r="D125" s="10">
        <v>66141732</v>
      </c>
      <c r="E125" s="7">
        <v>43449</v>
      </c>
      <c r="F125" s="7">
        <v>44590</v>
      </c>
    </row>
    <row r="126" spans="1:6" x14ac:dyDescent="0.2">
      <c r="A126" s="1" t="s">
        <v>13</v>
      </c>
      <c r="B126" s="1" t="s">
        <v>180</v>
      </c>
      <c r="C126" s="1" t="s">
        <v>140</v>
      </c>
      <c r="D126" s="10">
        <v>116000000</v>
      </c>
      <c r="E126" s="7">
        <v>43014</v>
      </c>
      <c r="F126" s="7">
        <v>44590</v>
      </c>
    </row>
    <row r="127" spans="1:6" x14ac:dyDescent="0.2">
      <c r="A127" s="1" t="s">
        <v>13</v>
      </c>
      <c r="B127" s="1" t="s">
        <v>181</v>
      </c>
      <c r="C127" s="1" t="s">
        <v>89</v>
      </c>
      <c r="D127" s="10">
        <v>10708661</v>
      </c>
      <c r="E127" s="7">
        <v>43449</v>
      </c>
      <c r="F127" s="12">
        <v>44295</v>
      </c>
    </row>
    <row r="128" spans="1:6" x14ac:dyDescent="0.2">
      <c r="A128" s="1" t="s">
        <v>13</v>
      </c>
      <c r="B128" s="1" t="s">
        <v>182</v>
      </c>
      <c r="C128" s="1" t="s">
        <v>89</v>
      </c>
      <c r="D128" s="10">
        <v>34000000</v>
      </c>
      <c r="E128" s="7">
        <v>42916</v>
      </c>
      <c r="F128" s="12">
        <v>44295</v>
      </c>
    </row>
    <row r="129" spans="1:6" x14ac:dyDescent="0.2">
      <c r="A129" s="1" t="s">
        <v>13</v>
      </c>
      <c r="B129" s="1" t="s">
        <v>183</v>
      </c>
      <c r="C129" s="1" t="s">
        <v>184</v>
      </c>
      <c r="D129" s="10">
        <f>17440000*0.68</f>
        <v>11859200</v>
      </c>
      <c r="E129" s="7">
        <v>42769</v>
      </c>
      <c r="F129" s="12">
        <v>44295</v>
      </c>
    </row>
    <row r="130" spans="1:6" x14ac:dyDescent="0.2">
      <c r="A130" s="1" t="s">
        <v>13</v>
      </c>
      <c r="B130" s="1" t="s">
        <v>183</v>
      </c>
      <c r="C130" s="1" t="s">
        <v>185</v>
      </c>
      <c r="D130" s="10">
        <f>17440000*0.32</f>
        <v>5580800</v>
      </c>
      <c r="E130" s="7">
        <v>42769</v>
      </c>
      <c r="F130" s="12">
        <v>44295</v>
      </c>
    </row>
    <row r="131" spans="1:6" x14ac:dyDescent="0.2">
      <c r="A131" s="1" t="s">
        <v>19</v>
      </c>
      <c r="B131" s="1" t="s">
        <v>186</v>
      </c>
      <c r="C131" s="1" t="s">
        <v>23</v>
      </c>
      <c r="D131" s="10">
        <v>1318000000</v>
      </c>
      <c r="E131" s="7">
        <v>43290</v>
      </c>
      <c r="F131" s="12">
        <v>44295</v>
      </c>
    </row>
    <row r="132" spans="1:6" x14ac:dyDescent="0.2">
      <c r="A132" s="1" t="s">
        <v>19</v>
      </c>
      <c r="B132" s="1" t="s">
        <v>187</v>
      </c>
      <c r="C132" s="1" t="s">
        <v>188</v>
      </c>
      <c r="D132" s="10">
        <v>9614220970</v>
      </c>
      <c r="E132" s="7">
        <v>42991</v>
      </c>
      <c r="F132" s="7">
        <v>44340</v>
      </c>
    </row>
    <row r="133" spans="1:6" x14ac:dyDescent="0.2">
      <c r="A133" s="1" t="s">
        <v>13</v>
      </c>
      <c r="B133" s="1" t="s">
        <v>189</v>
      </c>
      <c r="C133" s="1" t="s">
        <v>89</v>
      </c>
      <c r="D133" s="10">
        <v>70472441</v>
      </c>
      <c r="E133" s="7">
        <v>43449</v>
      </c>
      <c r="F133" s="7">
        <v>44347</v>
      </c>
    </row>
    <row r="134" spans="1:6" x14ac:dyDescent="0.2">
      <c r="A134" s="1" t="s">
        <v>13</v>
      </c>
      <c r="B134" s="1" t="s">
        <v>190</v>
      </c>
      <c r="C134" s="1" t="s">
        <v>191</v>
      </c>
      <c r="D134" s="10">
        <v>67200000</v>
      </c>
      <c r="E134" s="7">
        <v>43000</v>
      </c>
      <c r="F134" s="7">
        <v>44056</v>
      </c>
    </row>
    <row r="135" spans="1:6" x14ac:dyDescent="0.2">
      <c r="A135" s="1" t="s">
        <v>13</v>
      </c>
      <c r="B135" s="1" t="s">
        <v>190</v>
      </c>
      <c r="C135" s="1" t="s">
        <v>192</v>
      </c>
      <c r="D135" s="10">
        <v>16800000</v>
      </c>
      <c r="E135" s="7">
        <v>43000</v>
      </c>
      <c r="F135" s="7">
        <v>44056</v>
      </c>
    </row>
    <row r="136" spans="1:6" x14ac:dyDescent="0.2">
      <c r="A136" s="1" t="s">
        <v>13</v>
      </c>
      <c r="B136" s="1" t="s">
        <v>193</v>
      </c>
      <c r="C136" s="1" t="s">
        <v>107</v>
      </c>
      <c r="D136" s="10">
        <v>52900000</v>
      </c>
      <c r="E136" s="7">
        <v>42542</v>
      </c>
      <c r="F136" s="7">
        <v>43819</v>
      </c>
    </row>
    <row r="137" spans="1:6" x14ac:dyDescent="0.2">
      <c r="A137" s="1" t="s">
        <v>19</v>
      </c>
      <c r="B137" s="1" t="s">
        <v>194</v>
      </c>
      <c r="C137" s="1" t="s">
        <v>153</v>
      </c>
      <c r="D137" s="10">
        <v>5905200000</v>
      </c>
      <c r="E137" s="7">
        <v>42865</v>
      </c>
      <c r="F137" s="7">
        <v>44356</v>
      </c>
    </row>
    <row r="138" spans="1:6" x14ac:dyDescent="0.2">
      <c r="A138" s="1" t="s">
        <v>19</v>
      </c>
      <c r="B138" s="1" t="s">
        <v>194</v>
      </c>
      <c r="C138" s="1" t="s">
        <v>195</v>
      </c>
      <c r="D138" s="10">
        <v>4062134593</v>
      </c>
      <c r="E138" s="7">
        <v>42865</v>
      </c>
      <c r="F138" s="7">
        <v>44356</v>
      </c>
    </row>
    <row r="139" spans="1:6" x14ac:dyDescent="0.2">
      <c r="A139" s="1" t="s">
        <v>13</v>
      </c>
      <c r="B139" s="1" t="s">
        <v>196</v>
      </c>
      <c r="C139" s="1" t="s">
        <v>89</v>
      </c>
      <c r="D139" s="10">
        <v>42125984</v>
      </c>
      <c r="E139" s="7">
        <v>43449</v>
      </c>
      <c r="F139" s="7">
        <v>44559</v>
      </c>
    </row>
    <row r="140" spans="1:6" x14ac:dyDescent="0.2">
      <c r="A140" s="1" t="s">
        <v>13</v>
      </c>
      <c r="B140" s="1" t="s">
        <v>196</v>
      </c>
      <c r="C140" s="1" t="s">
        <v>197</v>
      </c>
      <c r="D140" s="10">
        <v>78740157</v>
      </c>
      <c r="E140" s="7">
        <v>42996</v>
      </c>
      <c r="F140" s="7">
        <v>44559</v>
      </c>
    </row>
    <row r="141" spans="1:6" x14ac:dyDescent="0.2">
      <c r="A141" s="1" t="s">
        <v>13</v>
      </c>
      <c r="B141" s="1" t="s">
        <v>198</v>
      </c>
      <c r="C141" s="1" t="s">
        <v>171</v>
      </c>
      <c r="D141" s="10">
        <v>82750000</v>
      </c>
      <c r="E141" s="7">
        <v>42940</v>
      </c>
      <c r="F141" s="7">
        <v>44439</v>
      </c>
    </row>
    <row r="142" spans="1:6" x14ac:dyDescent="0.2">
      <c r="A142" s="1" t="s">
        <v>19</v>
      </c>
      <c r="B142" s="1" t="s">
        <v>199</v>
      </c>
      <c r="C142" s="1" t="s">
        <v>143</v>
      </c>
      <c r="D142" s="10">
        <v>1096000000</v>
      </c>
      <c r="E142" s="7">
        <v>43570</v>
      </c>
      <c r="F142" s="7">
        <v>44377</v>
      </c>
    </row>
    <row r="143" spans="1:6" x14ac:dyDescent="0.2">
      <c r="A143" s="1" t="s">
        <v>13</v>
      </c>
      <c r="B143" s="1" t="s">
        <v>200</v>
      </c>
      <c r="C143" s="1" t="s">
        <v>89</v>
      </c>
      <c r="D143" s="10">
        <v>31496063</v>
      </c>
      <c r="E143" s="7">
        <v>43449</v>
      </c>
      <c r="F143" s="7">
        <v>44377</v>
      </c>
    </row>
    <row r="144" spans="1:6" x14ac:dyDescent="0.2">
      <c r="A144" s="1" t="s">
        <v>13</v>
      </c>
      <c r="B144" s="1" t="s">
        <v>201</v>
      </c>
      <c r="C144" s="1" t="s">
        <v>89</v>
      </c>
      <c r="D144" s="10">
        <v>81000000</v>
      </c>
      <c r="E144" s="7">
        <v>43248</v>
      </c>
      <c r="F144" s="7">
        <v>44377</v>
      </c>
    </row>
    <row r="145" spans="1:6" x14ac:dyDescent="0.2">
      <c r="A145" s="1" t="s">
        <v>125</v>
      </c>
      <c r="B145" s="1" t="s">
        <v>202</v>
      </c>
      <c r="C145" s="1" t="s">
        <v>203</v>
      </c>
      <c r="D145" s="10">
        <v>51007960</v>
      </c>
      <c r="E145" s="7">
        <v>44207</v>
      </c>
      <c r="F145" s="7">
        <v>44273</v>
      </c>
    </row>
    <row r="146" spans="1:6" x14ac:dyDescent="0.2">
      <c r="A146" s="1" t="s">
        <v>19</v>
      </c>
      <c r="B146" s="1" t="s">
        <v>204</v>
      </c>
      <c r="C146" s="13" t="s">
        <v>205</v>
      </c>
      <c r="D146" s="14">
        <v>1662464900</v>
      </c>
      <c r="E146" s="12">
        <v>44210</v>
      </c>
      <c r="F146" s="12">
        <v>45199</v>
      </c>
    </row>
    <row r="147" spans="1:6" x14ac:dyDescent="0.2">
      <c r="A147" s="1" t="s">
        <v>19</v>
      </c>
      <c r="B147" s="1" t="s">
        <v>206</v>
      </c>
      <c r="C147" s="13" t="s">
        <v>205</v>
      </c>
      <c r="D147" s="14">
        <v>864240000</v>
      </c>
      <c r="E147" s="12">
        <v>44210</v>
      </c>
      <c r="F147" s="12">
        <v>45016</v>
      </c>
    </row>
    <row r="148" spans="1:6" x14ac:dyDescent="0.2">
      <c r="A148" s="1" t="s">
        <v>19</v>
      </c>
      <c r="B148" s="1" t="s">
        <v>207</v>
      </c>
      <c r="C148" s="13" t="s">
        <v>205</v>
      </c>
      <c r="D148" s="14">
        <v>725295100</v>
      </c>
      <c r="E148" s="12">
        <v>44210</v>
      </c>
      <c r="F148" s="12">
        <v>45199</v>
      </c>
    </row>
    <row r="149" spans="1:6" x14ac:dyDescent="0.2">
      <c r="A149" s="1" t="s">
        <v>13</v>
      </c>
      <c r="B149" s="1" t="s">
        <v>208</v>
      </c>
      <c r="C149" s="1" t="s">
        <v>89</v>
      </c>
      <c r="D149" s="10">
        <v>120000000</v>
      </c>
      <c r="E149" s="7">
        <v>43248</v>
      </c>
      <c r="F149" s="7">
        <v>45291</v>
      </c>
    </row>
    <row r="150" spans="1:6" x14ac:dyDescent="0.2">
      <c r="A150" s="1" t="s">
        <v>13</v>
      </c>
      <c r="B150" s="1" t="s">
        <v>209</v>
      </c>
      <c r="C150" s="1" t="s">
        <v>210</v>
      </c>
      <c r="D150" s="10">
        <v>14000000</v>
      </c>
      <c r="E150" s="7">
        <v>43270</v>
      </c>
      <c r="F150" s="7">
        <v>45291</v>
      </c>
    </row>
    <row r="151" spans="1:6" x14ac:dyDescent="0.2">
      <c r="A151" s="1" t="s">
        <v>13</v>
      </c>
      <c r="B151" s="1" t="s">
        <v>211</v>
      </c>
      <c r="C151" s="1" t="s">
        <v>89</v>
      </c>
      <c r="D151" s="10">
        <v>22047244</v>
      </c>
      <c r="E151" s="7">
        <v>43449</v>
      </c>
      <c r="F151" s="7">
        <v>45291</v>
      </c>
    </row>
    <row r="152" spans="1:6" x14ac:dyDescent="0.2">
      <c r="A152" s="1" t="s">
        <v>19</v>
      </c>
      <c r="B152" s="1" t="s">
        <v>212</v>
      </c>
      <c r="C152" s="1" t="s">
        <v>213</v>
      </c>
      <c r="D152" s="10">
        <v>3084733890</v>
      </c>
      <c r="E152" s="7">
        <v>44251</v>
      </c>
      <c r="F152" s="7">
        <v>45046</v>
      </c>
    </row>
    <row r="153" spans="1:6" x14ac:dyDescent="0.2">
      <c r="A153" s="1" t="s">
        <v>13</v>
      </c>
      <c r="B153" s="1" t="s">
        <v>214</v>
      </c>
      <c r="C153" s="1" t="s">
        <v>89</v>
      </c>
      <c r="D153" s="10">
        <v>134400000</v>
      </c>
      <c r="E153" s="7">
        <v>43169</v>
      </c>
      <c r="F153" s="7">
        <v>44773</v>
      </c>
    </row>
    <row r="154" spans="1:6" x14ac:dyDescent="0.2">
      <c r="A154" s="1" t="s">
        <v>13</v>
      </c>
      <c r="B154" s="1" t="s">
        <v>215</v>
      </c>
      <c r="C154" s="1" t="s">
        <v>89</v>
      </c>
      <c r="D154" s="10">
        <v>25984252</v>
      </c>
      <c r="E154" s="7">
        <v>43449</v>
      </c>
      <c r="F154" s="7">
        <v>44773</v>
      </c>
    </row>
    <row r="155" spans="1:6" x14ac:dyDescent="0.2">
      <c r="A155" s="1" t="s">
        <v>13</v>
      </c>
      <c r="B155" s="1" t="s">
        <v>216</v>
      </c>
      <c r="C155" s="1" t="s">
        <v>89</v>
      </c>
      <c r="D155" s="10">
        <v>52498000</v>
      </c>
      <c r="E155" s="7">
        <v>44187</v>
      </c>
      <c r="F155" s="7">
        <v>44773</v>
      </c>
    </row>
    <row r="156" spans="1:6" x14ac:dyDescent="0.2">
      <c r="A156" s="1" t="s">
        <v>13</v>
      </c>
      <c r="B156" s="1" t="s">
        <v>217</v>
      </c>
      <c r="C156" s="1" t="s">
        <v>218</v>
      </c>
      <c r="D156" s="10">
        <v>19800000</v>
      </c>
      <c r="E156" s="7">
        <v>44175</v>
      </c>
      <c r="F156" s="7">
        <v>44540</v>
      </c>
    </row>
    <row r="157" spans="1:6" x14ac:dyDescent="0.2">
      <c r="A157" s="1" t="s">
        <v>19</v>
      </c>
      <c r="B157" s="1" t="s">
        <v>219</v>
      </c>
      <c r="C157" s="13" t="s">
        <v>205</v>
      </c>
      <c r="D157" s="10">
        <v>786980000</v>
      </c>
      <c r="E157" s="7">
        <v>43570</v>
      </c>
      <c r="F157" s="7">
        <v>44957</v>
      </c>
    </row>
    <row r="158" spans="1:6" x14ac:dyDescent="0.2">
      <c r="A158" s="1" t="s">
        <v>13</v>
      </c>
      <c r="B158" s="1" t="s">
        <v>220</v>
      </c>
      <c r="C158" s="1" t="s">
        <v>89</v>
      </c>
      <c r="D158" s="10">
        <v>8000000</v>
      </c>
      <c r="E158" s="7">
        <v>43580</v>
      </c>
      <c r="F158" s="7">
        <v>44957</v>
      </c>
    </row>
    <row r="159" spans="1:6" x14ac:dyDescent="0.2">
      <c r="A159" s="1" t="s">
        <v>13</v>
      </c>
      <c r="B159" s="1" t="s">
        <v>221</v>
      </c>
      <c r="C159" s="1" t="s">
        <v>222</v>
      </c>
      <c r="D159" s="10">
        <v>6577200</v>
      </c>
      <c r="E159" s="7">
        <v>42927</v>
      </c>
      <c r="F159" s="7">
        <v>44991</v>
      </c>
    </row>
    <row r="160" spans="1:6" x14ac:dyDescent="0.2">
      <c r="A160" s="1" t="s">
        <v>19</v>
      </c>
      <c r="B160" s="1" t="s">
        <v>223</v>
      </c>
      <c r="C160" s="1" t="s">
        <v>154</v>
      </c>
      <c r="D160" s="10">
        <f>2745528522+24053646</f>
        <v>2769582168</v>
      </c>
      <c r="E160" s="7">
        <v>43005</v>
      </c>
      <c r="F160" s="12">
        <v>44264</v>
      </c>
    </row>
    <row r="161" spans="1:6" x14ac:dyDescent="0.2">
      <c r="A161" s="1" t="s">
        <v>19</v>
      </c>
      <c r="B161" s="1" t="s">
        <v>223</v>
      </c>
      <c r="C161" s="1" t="s">
        <v>153</v>
      </c>
      <c r="D161" s="10">
        <f>2534334020+22203366</f>
        <v>2556537386</v>
      </c>
      <c r="E161" s="7">
        <v>43005</v>
      </c>
      <c r="F161" s="12">
        <v>44264</v>
      </c>
    </row>
    <row r="162" spans="1:6" x14ac:dyDescent="0.2">
      <c r="A162" s="1" t="s">
        <v>13</v>
      </c>
      <c r="B162" s="1" t="s">
        <v>224</v>
      </c>
      <c r="C162" s="1" t="s">
        <v>89</v>
      </c>
      <c r="D162" s="10">
        <v>21653543</v>
      </c>
      <c r="E162" s="7">
        <v>43449</v>
      </c>
      <c r="F162" s="12">
        <v>44264</v>
      </c>
    </row>
    <row r="163" spans="1:6" x14ac:dyDescent="0.2">
      <c r="A163" s="1" t="s">
        <v>13</v>
      </c>
      <c r="B163" s="1" t="s">
        <v>225</v>
      </c>
      <c r="C163" s="1" t="s">
        <v>226</v>
      </c>
      <c r="D163" s="10">
        <f>115800000*0.34</f>
        <v>39372000</v>
      </c>
      <c r="E163" s="7">
        <v>42787</v>
      </c>
      <c r="F163" s="12">
        <v>44264</v>
      </c>
    </row>
    <row r="164" spans="1:6" x14ac:dyDescent="0.2">
      <c r="A164" s="1" t="s">
        <v>13</v>
      </c>
      <c r="B164" s="1" t="s">
        <v>225</v>
      </c>
      <c r="C164" s="1" t="s">
        <v>140</v>
      </c>
      <c r="D164" s="10">
        <f>115800000*0.33</f>
        <v>38214000</v>
      </c>
      <c r="E164" s="7">
        <v>42787</v>
      </c>
      <c r="F164" s="12">
        <v>44264</v>
      </c>
    </row>
    <row r="165" spans="1:6" x14ac:dyDescent="0.2">
      <c r="A165" s="1" t="s">
        <v>13</v>
      </c>
      <c r="B165" s="1" t="s">
        <v>225</v>
      </c>
      <c r="C165" s="1" t="s">
        <v>191</v>
      </c>
      <c r="D165" s="10">
        <v>38214000</v>
      </c>
      <c r="E165" s="7">
        <v>42787</v>
      </c>
      <c r="F165" s="12">
        <v>44264</v>
      </c>
    </row>
    <row r="166" spans="1:6" x14ac:dyDescent="0.2">
      <c r="A166" s="1" t="s">
        <v>13</v>
      </c>
      <c r="B166" s="1" t="s">
        <v>227</v>
      </c>
      <c r="C166" s="1" t="s">
        <v>89</v>
      </c>
      <c r="D166" s="10">
        <v>55118110</v>
      </c>
      <c r="E166" s="7">
        <v>43449</v>
      </c>
      <c r="F166" s="12">
        <v>44620</v>
      </c>
    </row>
    <row r="167" spans="1:6" x14ac:dyDescent="0.2">
      <c r="A167" s="1" t="s">
        <v>19</v>
      </c>
      <c r="B167" s="1" t="s">
        <v>228</v>
      </c>
      <c r="C167" s="1" t="s">
        <v>154</v>
      </c>
      <c r="D167" s="10">
        <v>2108665602</v>
      </c>
      <c r="E167" s="7">
        <v>43038</v>
      </c>
      <c r="F167" s="12">
        <v>44469</v>
      </c>
    </row>
    <row r="168" spans="1:6" x14ac:dyDescent="0.2">
      <c r="A168" s="1" t="s">
        <v>19</v>
      </c>
      <c r="B168" s="1" t="s">
        <v>229</v>
      </c>
      <c r="C168" s="1" t="s">
        <v>230</v>
      </c>
      <c r="D168" s="10">
        <v>1725271856</v>
      </c>
      <c r="E168" s="7">
        <v>43038</v>
      </c>
      <c r="F168" s="12">
        <v>44469</v>
      </c>
    </row>
    <row r="169" spans="1:6" x14ac:dyDescent="0.2">
      <c r="A169" s="1" t="s">
        <v>19</v>
      </c>
      <c r="B169" s="1" t="s">
        <v>231</v>
      </c>
      <c r="C169" s="1" t="s">
        <v>154</v>
      </c>
      <c r="D169" s="10">
        <v>3184213644</v>
      </c>
      <c r="E169" s="7">
        <v>43038</v>
      </c>
      <c r="F169" s="12">
        <v>44469</v>
      </c>
    </row>
    <row r="170" spans="1:6" x14ac:dyDescent="0.2">
      <c r="A170" s="1" t="s">
        <v>19</v>
      </c>
      <c r="B170" s="1" t="s">
        <v>229</v>
      </c>
      <c r="C170" s="1" t="s">
        <v>232</v>
      </c>
      <c r="D170" s="10">
        <v>2605265708</v>
      </c>
      <c r="E170" s="7">
        <v>43038</v>
      </c>
      <c r="F170" s="12">
        <v>44469</v>
      </c>
    </row>
    <row r="171" spans="1:6" x14ac:dyDescent="0.2">
      <c r="A171" s="1" t="s">
        <v>13</v>
      </c>
      <c r="B171" s="1" t="s">
        <v>233</v>
      </c>
      <c r="C171" s="1" t="s">
        <v>185</v>
      </c>
      <c r="D171" s="10">
        <f>114900000*0.27</f>
        <v>31023000.000000004</v>
      </c>
      <c r="E171" s="7">
        <v>42760</v>
      </c>
      <c r="F171" s="12">
        <v>44500</v>
      </c>
    </row>
    <row r="172" spans="1:6" x14ac:dyDescent="0.2">
      <c r="A172" s="1" t="s">
        <v>13</v>
      </c>
      <c r="B172" s="1" t="s">
        <v>233</v>
      </c>
      <c r="C172" s="1" t="s">
        <v>171</v>
      </c>
      <c r="D172" s="10">
        <f>114900000*0.15</f>
        <v>17235000</v>
      </c>
      <c r="E172" s="7">
        <v>42760</v>
      </c>
      <c r="F172" s="12">
        <v>44500</v>
      </c>
    </row>
    <row r="173" spans="1:6" x14ac:dyDescent="0.2">
      <c r="A173" s="1" t="s">
        <v>13</v>
      </c>
      <c r="B173" s="1" t="s">
        <v>233</v>
      </c>
      <c r="C173" s="1" t="s">
        <v>191</v>
      </c>
      <c r="D173" s="10">
        <f>114900000*0.43</f>
        <v>49407000</v>
      </c>
      <c r="E173" s="7">
        <v>42760</v>
      </c>
      <c r="F173" s="12">
        <v>44500</v>
      </c>
    </row>
    <row r="174" spans="1:6" x14ac:dyDescent="0.2">
      <c r="A174" s="1" t="s">
        <v>13</v>
      </c>
      <c r="B174" s="1" t="s">
        <v>233</v>
      </c>
      <c r="C174" s="1" t="s">
        <v>234</v>
      </c>
      <c r="D174" s="10">
        <v>17235000</v>
      </c>
      <c r="E174" s="7">
        <v>42760</v>
      </c>
      <c r="F174" s="12">
        <v>44500</v>
      </c>
    </row>
    <row r="175" spans="1:6" x14ac:dyDescent="0.2">
      <c r="A175" s="1" t="s">
        <v>19</v>
      </c>
      <c r="B175" s="1" t="s">
        <v>235</v>
      </c>
      <c r="C175" s="1" t="s">
        <v>138</v>
      </c>
      <c r="D175" s="10">
        <v>2855422386.6141734</v>
      </c>
      <c r="E175" s="7">
        <v>43308</v>
      </c>
      <c r="F175" s="7">
        <v>44307</v>
      </c>
    </row>
    <row r="176" spans="1:6" x14ac:dyDescent="0.2">
      <c r="A176" s="1" t="s">
        <v>13</v>
      </c>
      <c r="B176" s="1" t="s">
        <v>236</v>
      </c>
      <c r="C176" s="1" t="s">
        <v>89</v>
      </c>
      <c r="D176" s="10">
        <v>89040000</v>
      </c>
      <c r="E176" s="7">
        <v>42929</v>
      </c>
      <c r="F176" s="7">
        <v>44307</v>
      </c>
    </row>
    <row r="177" spans="1:6" x14ac:dyDescent="0.2">
      <c r="A177" s="1" t="s">
        <v>13</v>
      </c>
      <c r="B177" s="1" t="s">
        <v>237</v>
      </c>
      <c r="C177" s="1" t="s">
        <v>89</v>
      </c>
      <c r="D177" s="10">
        <v>22834645.66929134</v>
      </c>
      <c r="E177" s="7">
        <v>43449</v>
      </c>
      <c r="F177" s="7">
        <v>44316</v>
      </c>
    </row>
    <row r="178" spans="1:6" x14ac:dyDescent="0.2">
      <c r="A178" s="1" t="s">
        <v>13</v>
      </c>
      <c r="B178" s="1" t="s">
        <v>238</v>
      </c>
      <c r="C178" s="1" t="s">
        <v>147</v>
      </c>
      <c r="D178" s="10">
        <v>45860000</v>
      </c>
      <c r="E178" s="7">
        <v>42807</v>
      </c>
      <c r="F178" s="7">
        <v>44275</v>
      </c>
    </row>
    <row r="179" spans="1:6" x14ac:dyDescent="0.2">
      <c r="A179" s="1" t="s">
        <v>13</v>
      </c>
      <c r="B179" s="1" t="s">
        <v>239</v>
      </c>
      <c r="C179" s="1" t="s">
        <v>89</v>
      </c>
      <c r="D179" s="10">
        <v>52755906</v>
      </c>
      <c r="E179" s="7">
        <v>43449</v>
      </c>
      <c r="F179" s="12">
        <v>44391</v>
      </c>
    </row>
    <row r="180" spans="1:6" x14ac:dyDescent="0.2">
      <c r="A180" s="1" t="s">
        <v>19</v>
      </c>
      <c r="B180" s="1" t="s">
        <v>240</v>
      </c>
      <c r="C180" s="1" t="s">
        <v>241</v>
      </c>
      <c r="D180" s="10">
        <v>6502926216</v>
      </c>
      <c r="E180" s="7">
        <v>42860</v>
      </c>
      <c r="F180" s="12">
        <v>44291</v>
      </c>
    </row>
    <row r="181" spans="1:6" x14ac:dyDescent="0.2">
      <c r="A181" s="1" t="s">
        <v>13</v>
      </c>
      <c r="B181" s="1" t="s">
        <v>242</v>
      </c>
      <c r="C181" s="1" t="s">
        <v>191</v>
      </c>
      <c r="D181" s="10">
        <v>45600000</v>
      </c>
      <c r="E181" s="7">
        <v>42816</v>
      </c>
      <c r="F181" s="12">
        <v>44291</v>
      </c>
    </row>
    <row r="182" spans="1:6" x14ac:dyDescent="0.2">
      <c r="A182" s="1" t="s">
        <v>13</v>
      </c>
      <c r="B182" s="1" t="s">
        <v>242</v>
      </c>
      <c r="C182" s="1" t="s">
        <v>140</v>
      </c>
      <c r="D182" s="10">
        <v>45600000</v>
      </c>
      <c r="E182" s="7">
        <v>42816</v>
      </c>
      <c r="F182" s="12">
        <v>44291</v>
      </c>
    </row>
    <row r="183" spans="1:6" x14ac:dyDescent="0.2">
      <c r="A183" s="1" t="s">
        <v>13</v>
      </c>
      <c r="B183" s="1" t="s">
        <v>243</v>
      </c>
      <c r="C183" s="1" t="s">
        <v>210</v>
      </c>
      <c r="D183" s="10">
        <v>5890000</v>
      </c>
      <c r="E183" s="7">
        <v>42536</v>
      </c>
      <c r="F183" s="12">
        <v>44350</v>
      </c>
    </row>
    <row r="184" spans="1:6" x14ac:dyDescent="0.2">
      <c r="A184" s="1" t="s">
        <v>19</v>
      </c>
      <c r="B184" s="1" t="s">
        <v>244</v>
      </c>
      <c r="C184" s="1" t="s">
        <v>168</v>
      </c>
      <c r="D184" s="10">
        <v>1312529811</v>
      </c>
      <c r="E184" s="7">
        <v>43290</v>
      </c>
      <c r="F184" s="12">
        <v>44350</v>
      </c>
    </row>
    <row r="185" spans="1:6" x14ac:dyDescent="0.2">
      <c r="A185" s="1" t="s">
        <v>19</v>
      </c>
      <c r="B185" s="1" t="s">
        <v>244</v>
      </c>
      <c r="C185" s="1" t="s">
        <v>245</v>
      </c>
      <c r="D185" s="10">
        <v>53800000</v>
      </c>
      <c r="E185" s="7">
        <v>44272</v>
      </c>
      <c r="F185" s="12">
        <v>44637</v>
      </c>
    </row>
    <row r="186" spans="1:6" x14ac:dyDescent="0.2">
      <c r="A186" s="1" t="s">
        <v>13</v>
      </c>
      <c r="B186" s="1" t="s">
        <v>246</v>
      </c>
      <c r="C186" s="1" t="s">
        <v>222</v>
      </c>
      <c r="D186" s="10">
        <v>17380000</v>
      </c>
      <c r="E186" s="7">
        <v>42683</v>
      </c>
      <c r="F186" s="12">
        <v>44350</v>
      </c>
    </row>
    <row r="187" spans="1:6" x14ac:dyDescent="0.2">
      <c r="A187" s="1" t="s">
        <v>13</v>
      </c>
      <c r="B187" s="1" t="s">
        <v>247</v>
      </c>
      <c r="C187" s="1" t="s">
        <v>89</v>
      </c>
      <c r="D187" s="10">
        <v>11181102</v>
      </c>
      <c r="E187" s="7">
        <v>43449</v>
      </c>
      <c r="F187" s="12">
        <v>44350</v>
      </c>
    </row>
    <row r="188" spans="1:6" x14ac:dyDescent="0.2">
      <c r="A188" s="1" t="s">
        <v>19</v>
      </c>
      <c r="B188" s="1" t="s">
        <v>248</v>
      </c>
      <c r="C188" s="1" t="s">
        <v>213</v>
      </c>
      <c r="D188" s="10">
        <v>5199163411.4000006</v>
      </c>
      <c r="E188" s="7">
        <v>43557</v>
      </c>
      <c r="F188" s="7">
        <v>44595</v>
      </c>
    </row>
    <row r="189" spans="1:6" x14ac:dyDescent="0.2">
      <c r="A189" s="1" t="s">
        <v>19</v>
      </c>
      <c r="B189" s="1" t="s">
        <v>248</v>
      </c>
      <c r="C189" s="1" t="s">
        <v>23</v>
      </c>
      <c r="D189" s="10">
        <v>20796653645.600002</v>
      </c>
      <c r="E189" s="7">
        <v>43557</v>
      </c>
      <c r="F189" s="7">
        <v>44591</v>
      </c>
    </row>
    <row r="190" spans="1:6" x14ac:dyDescent="0.2">
      <c r="A190" s="1" t="s">
        <v>13</v>
      </c>
      <c r="B190" s="1" t="s">
        <v>249</v>
      </c>
      <c r="C190" s="1" t="s">
        <v>89</v>
      </c>
      <c r="D190" s="10">
        <v>806000000</v>
      </c>
      <c r="E190" s="7">
        <v>42846</v>
      </c>
      <c r="F190" s="7">
        <v>44104</v>
      </c>
    </row>
    <row r="191" spans="1:6" x14ac:dyDescent="0.2">
      <c r="A191" s="1" t="s">
        <v>13</v>
      </c>
      <c r="B191" s="1" t="s">
        <v>250</v>
      </c>
      <c r="C191" s="1" t="s">
        <v>89</v>
      </c>
      <c r="D191" s="10">
        <v>68503937.007874012</v>
      </c>
      <c r="E191" s="7">
        <v>43449</v>
      </c>
      <c r="F191" s="7">
        <v>44621</v>
      </c>
    </row>
    <row r="192" spans="1:6" x14ac:dyDescent="0.2">
      <c r="A192" s="1" t="s">
        <v>13</v>
      </c>
      <c r="B192" s="1" t="s">
        <v>251</v>
      </c>
      <c r="C192" s="1" t="s">
        <v>89</v>
      </c>
      <c r="D192" s="10">
        <v>180000000</v>
      </c>
      <c r="E192" s="7">
        <v>43181</v>
      </c>
      <c r="F192" s="7">
        <v>44350</v>
      </c>
    </row>
    <row r="193" spans="1:6" x14ac:dyDescent="0.2">
      <c r="A193" s="1" t="s">
        <v>13</v>
      </c>
      <c r="B193" s="1" t="s">
        <v>252</v>
      </c>
      <c r="C193" s="1" t="s">
        <v>253</v>
      </c>
      <c r="D193" s="10">
        <v>11500000</v>
      </c>
      <c r="E193" s="7">
        <v>42534</v>
      </c>
      <c r="F193" s="7">
        <v>44255</v>
      </c>
    </row>
    <row r="194" spans="1:6" x14ac:dyDescent="0.2">
      <c r="A194" s="1" t="s">
        <v>13</v>
      </c>
      <c r="B194" s="1" t="s">
        <v>254</v>
      </c>
      <c r="C194" s="1" t="s">
        <v>89</v>
      </c>
      <c r="D194" s="10">
        <v>12598425.196850393</v>
      </c>
      <c r="E194" s="7">
        <v>43449</v>
      </c>
      <c r="F194" s="7">
        <v>44345</v>
      </c>
    </row>
    <row r="195" spans="1:6" x14ac:dyDescent="0.2">
      <c r="A195" s="1" t="s">
        <v>13</v>
      </c>
      <c r="B195" s="1" t="s">
        <v>255</v>
      </c>
      <c r="C195" s="1" t="s">
        <v>256</v>
      </c>
      <c r="D195" s="10">
        <v>15606000</v>
      </c>
      <c r="E195" s="7">
        <v>42703</v>
      </c>
      <c r="F195" s="7">
        <v>44255</v>
      </c>
    </row>
    <row r="196" spans="1:6" x14ac:dyDescent="0.2">
      <c r="A196" s="1" t="s">
        <v>13</v>
      </c>
      <c r="B196" s="1" t="s">
        <v>255</v>
      </c>
      <c r="C196" s="1" t="s">
        <v>257</v>
      </c>
      <c r="D196" s="10">
        <v>15606000</v>
      </c>
      <c r="E196" s="7">
        <v>42703</v>
      </c>
      <c r="F196" s="7">
        <v>44255</v>
      </c>
    </row>
    <row r="197" spans="1:6" x14ac:dyDescent="0.2">
      <c r="A197" s="1" t="s">
        <v>19</v>
      </c>
      <c r="B197" s="1" t="s">
        <v>258</v>
      </c>
      <c r="C197" s="1" t="s">
        <v>168</v>
      </c>
      <c r="D197" s="10">
        <v>7351095757.4803152</v>
      </c>
      <c r="E197" s="7">
        <v>43549</v>
      </c>
      <c r="F197" s="7">
        <v>44527</v>
      </c>
    </row>
    <row r="198" spans="1:6" x14ac:dyDescent="0.2">
      <c r="A198" s="1" t="s">
        <v>19</v>
      </c>
      <c r="B198" s="1" t="s">
        <v>258</v>
      </c>
      <c r="C198" s="1" t="s">
        <v>241</v>
      </c>
      <c r="D198" s="10">
        <v>3150469610.2362204</v>
      </c>
      <c r="E198" s="7">
        <v>43549</v>
      </c>
      <c r="F198" s="7">
        <v>44527</v>
      </c>
    </row>
    <row r="199" spans="1:6" x14ac:dyDescent="0.2">
      <c r="A199" s="1" t="s">
        <v>13</v>
      </c>
      <c r="B199" s="1" t="s">
        <v>259</v>
      </c>
      <c r="C199" s="1" t="s">
        <v>89</v>
      </c>
      <c r="D199" s="10">
        <v>200600000</v>
      </c>
      <c r="E199" s="7">
        <v>42929</v>
      </c>
      <c r="F199" s="7">
        <v>44561</v>
      </c>
    </row>
    <row r="200" spans="1:6" x14ac:dyDescent="0.2">
      <c r="A200" s="1" t="s">
        <v>13</v>
      </c>
      <c r="B200" s="1" t="s">
        <v>260</v>
      </c>
      <c r="C200" s="1" t="s">
        <v>89</v>
      </c>
      <c r="D200" s="10">
        <v>68503937.007874012</v>
      </c>
      <c r="E200" s="7">
        <v>43449</v>
      </c>
      <c r="F200" s="7">
        <v>44651</v>
      </c>
    </row>
    <row r="201" spans="1:6" x14ac:dyDescent="0.2">
      <c r="A201" s="1" t="s">
        <v>13</v>
      </c>
      <c r="B201" s="1" t="s">
        <v>261</v>
      </c>
      <c r="C201" s="1" t="s">
        <v>89</v>
      </c>
      <c r="D201" s="10">
        <v>112000000</v>
      </c>
      <c r="E201" s="7">
        <v>43181</v>
      </c>
      <c r="F201" s="7">
        <v>44527</v>
      </c>
    </row>
    <row r="202" spans="1:6" x14ac:dyDescent="0.2">
      <c r="A202" s="1" t="s">
        <v>13</v>
      </c>
      <c r="B202" s="1" t="s">
        <v>262</v>
      </c>
      <c r="C202" s="1" t="s">
        <v>263</v>
      </c>
      <c r="D202" s="10">
        <v>122800522.04724409</v>
      </c>
      <c r="E202" s="7">
        <v>44048</v>
      </c>
      <c r="F202" s="7">
        <v>44527</v>
      </c>
    </row>
    <row r="203" spans="1:6" x14ac:dyDescent="0.2">
      <c r="A203" s="1" t="s">
        <v>13</v>
      </c>
      <c r="B203" s="1" t="s">
        <v>264</v>
      </c>
      <c r="C203" s="1" t="s">
        <v>89</v>
      </c>
      <c r="D203" s="10">
        <v>145000000</v>
      </c>
      <c r="E203" s="7">
        <v>43956</v>
      </c>
      <c r="F203" s="7">
        <v>44316</v>
      </c>
    </row>
    <row r="204" spans="1:6" x14ac:dyDescent="0.2">
      <c r="A204" s="1" t="s">
        <v>13</v>
      </c>
      <c r="B204" s="1" t="s">
        <v>265</v>
      </c>
      <c r="C204" s="1" t="s">
        <v>89</v>
      </c>
      <c r="D204" s="10">
        <v>25039370</v>
      </c>
      <c r="E204" s="7">
        <v>43449</v>
      </c>
      <c r="F204" s="7">
        <v>44316</v>
      </c>
    </row>
    <row r="205" spans="1:6" x14ac:dyDescent="0.2">
      <c r="A205" s="1" t="s">
        <v>13</v>
      </c>
      <c r="B205" s="1" t="s">
        <v>266</v>
      </c>
      <c r="C205" s="1" t="s">
        <v>263</v>
      </c>
      <c r="D205" s="10">
        <v>57259276</v>
      </c>
      <c r="E205" s="7">
        <v>44088</v>
      </c>
      <c r="F205" s="7">
        <v>44453</v>
      </c>
    </row>
    <row r="206" spans="1:6" x14ac:dyDescent="0.2">
      <c r="A206" s="1" t="s">
        <v>19</v>
      </c>
      <c r="B206" s="1" t="s">
        <v>267</v>
      </c>
      <c r="C206" s="1" t="s">
        <v>168</v>
      </c>
      <c r="D206" s="10">
        <v>13464542938</v>
      </c>
      <c r="E206" s="7">
        <v>42377</v>
      </c>
      <c r="F206" s="7">
        <v>44886</v>
      </c>
    </row>
    <row r="207" spans="1:6" x14ac:dyDescent="0.2">
      <c r="A207" s="1" t="s">
        <v>13</v>
      </c>
      <c r="B207" s="1" t="s">
        <v>268</v>
      </c>
      <c r="C207" s="1" t="s">
        <v>89</v>
      </c>
      <c r="D207" s="10">
        <v>14488189</v>
      </c>
      <c r="E207" s="7">
        <v>43449</v>
      </c>
      <c r="F207" s="7">
        <v>45016</v>
      </c>
    </row>
    <row r="208" spans="1:6" x14ac:dyDescent="0.2">
      <c r="A208" s="1" t="s">
        <v>13</v>
      </c>
      <c r="B208" s="1" t="s">
        <v>269</v>
      </c>
      <c r="C208" s="1" t="s">
        <v>191</v>
      </c>
      <c r="D208" s="10">
        <v>72309375</v>
      </c>
      <c r="E208" s="7">
        <v>42704</v>
      </c>
      <c r="F208" s="7">
        <v>45016</v>
      </c>
    </row>
    <row r="209" spans="1:6" x14ac:dyDescent="0.2">
      <c r="A209" s="1" t="s">
        <v>13</v>
      </c>
      <c r="B209" s="1" t="s">
        <v>269</v>
      </c>
      <c r="C209" s="1" t="s">
        <v>140</v>
      </c>
      <c r="D209" s="10">
        <v>43385625</v>
      </c>
      <c r="E209" s="7">
        <v>42704</v>
      </c>
      <c r="F209" s="7">
        <v>45016</v>
      </c>
    </row>
    <row r="210" spans="1:6" x14ac:dyDescent="0.2">
      <c r="A210" s="1" t="s">
        <v>13</v>
      </c>
      <c r="B210" s="1" t="s">
        <v>269</v>
      </c>
      <c r="C210" s="1" t="s">
        <v>226</v>
      </c>
      <c r="D210" s="10">
        <v>28923750</v>
      </c>
      <c r="E210" s="7">
        <v>42704</v>
      </c>
      <c r="F210" s="7">
        <v>45016</v>
      </c>
    </row>
    <row r="211" spans="1:6" x14ac:dyDescent="0.2">
      <c r="A211" s="1" t="s">
        <v>19</v>
      </c>
      <c r="B211" s="1" t="s">
        <v>270</v>
      </c>
      <c r="C211" s="1" t="s">
        <v>205</v>
      </c>
      <c r="D211" s="10">
        <v>2396051940</v>
      </c>
      <c r="E211" s="7">
        <v>43311</v>
      </c>
      <c r="F211" s="7">
        <v>44561</v>
      </c>
    </row>
    <row r="212" spans="1:6" x14ac:dyDescent="0.2">
      <c r="A212" s="1" t="s">
        <v>13</v>
      </c>
      <c r="B212" s="1" t="s">
        <v>271</v>
      </c>
      <c r="C212" s="1" t="s">
        <v>210</v>
      </c>
      <c r="D212" s="10">
        <v>13990000</v>
      </c>
      <c r="E212" s="7">
        <v>42510</v>
      </c>
      <c r="F212" s="7">
        <v>44561</v>
      </c>
    </row>
    <row r="213" spans="1:6" x14ac:dyDescent="0.2">
      <c r="A213" s="1" t="s">
        <v>13</v>
      </c>
      <c r="B213" s="1" t="s">
        <v>272</v>
      </c>
      <c r="C213" s="1" t="s">
        <v>89</v>
      </c>
      <c r="D213" s="10">
        <v>20472441</v>
      </c>
      <c r="E213" s="7">
        <v>43449</v>
      </c>
      <c r="F213" s="7">
        <v>44561</v>
      </c>
    </row>
    <row r="214" spans="1:6" x14ac:dyDescent="0.2">
      <c r="A214" s="1" t="s">
        <v>13</v>
      </c>
      <c r="B214" s="1" t="s">
        <v>272</v>
      </c>
      <c r="C214" s="1" t="s">
        <v>89</v>
      </c>
      <c r="D214" s="10">
        <v>84500000</v>
      </c>
      <c r="E214" s="7">
        <v>42913</v>
      </c>
      <c r="F214" s="7">
        <v>44561</v>
      </c>
    </row>
    <row r="215" spans="1:6" x14ac:dyDescent="0.2">
      <c r="A215" s="1" t="s">
        <v>13</v>
      </c>
      <c r="B215" s="1" t="s">
        <v>273</v>
      </c>
      <c r="C215" s="1" t="s">
        <v>222</v>
      </c>
      <c r="D215" s="10">
        <v>14800000</v>
      </c>
      <c r="E215" s="7">
        <v>43131</v>
      </c>
      <c r="F215" s="7">
        <v>44561</v>
      </c>
    </row>
    <row r="216" spans="1:6" x14ac:dyDescent="0.2">
      <c r="A216" s="1" t="s">
        <v>19</v>
      </c>
      <c r="B216" s="1" t="s">
        <v>274</v>
      </c>
      <c r="C216" s="1" t="s">
        <v>143</v>
      </c>
      <c r="D216" s="10">
        <v>2138000000</v>
      </c>
      <c r="E216" s="7">
        <v>44155</v>
      </c>
      <c r="F216" s="7">
        <v>44965</v>
      </c>
    </row>
    <row r="217" spans="1:6" x14ac:dyDescent="0.2">
      <c r="A217" s="1" t="s">
        <v>13</v>
      </c>
      <c r="B217" s="1" t="s">
        <v>275</v>
      </c>
      <c r="C217" s="1" t="s">
        <v>89</v>
      </c>
      <c r="D217" s="10">
        <v>34250000</v>
      </c>
      <c r="E217" s="7">
        <v>44252</v>
      </c>
      <c r="F217" s="7">
        <v>44982</v>
      </c>
    </row>
    <row r="218" spans="1:6" x14ac:dyDescent="0.2">
      <c r="A218" s="1" t="s">
        <v>13</v>
      </c>
      <c r="B218" s="1" t="s">
        <v>276</v>
      </c>
      <c r="C218" s="1" t="s">
        <v>89</v>
      </c>
      <c r="D218" s="10">
        <v>12204724</v>
      </c>
      <c r="E218" s="7">
        <v>43449</v>
      </c>
      <c r="F218" s="7">
        <v>44377</v>
      </c>
    </row>
    <row r="219" spans="1:6" x14ac:dyDescent="0.2">
      <c r="A219" s="1" t="s">
        <v>13</v>
      </c>
      <c r="B219" s="1" t="s">
        <v>277</v>
      </c>
      <c r="C219" s="1" t="s">
        <v>89</v>
      </c>
      <c r="D219" s="10">
        <v>80000000</v>
      </c>
      <c r="E219" s="7">
        <v>42916</v>
      </c>
      <c r="F219" s="7">
        <v>44469</v>
      </c>
    </row>
    <row r="220" spans="1:6" x14ac:dyDescent="0.2">
      <c r="A220" s="1" t="s">
        <v>13</v>
      </c>
      <c r="B220" s="1" t="s">
        <v>278</v>
      </c>
      <c r="C220" s="1" t="s">
        <v>89</v>
      </c>
      <c r="D220" s="10">
        <v>20629921</v>
      </c>
      <c r="E220" s="7">
        <v>43449</v>
      </c>
      <c r="F220" s="7">
        <v>44469</v>
      </c>
    </row>
    <row r="221" spans="1:6" x14ac:dyDescent="0.2">
      <c r="A221" s="1" t="s">
        <v>19</v>
      </c>
      <c r="B221" s="1" t="s">
        <v>279</v>
      </c>
      <c r="C221" s="1" t="s">
        <v>23</v>
      </c>
      <c r="D221" s="10">
        <v>2472235971</v>
      </c>
      <c r="E221" s="7">
        <v>43273</v>
      </c>
      <c r="F221" s="7">
        <v>44469</v>
      </c>
    </row>
    <row r="222" spans="1:6" x14ac:dyDescent="0.2">
      <c r="A222" s="1" t="s">
        <v>13</v>
      </c>
      <c r="B222" s="1" t="s">
        <v>280</v>
      </c>
      <c r="C222" s="1" t="s">
        <v>171</v>
      </c>
      <c r="D222" s="10">
        <v>7844900</v>
      </c>
      <c r="E222" s="7">
        <v>42937</v>
      </c>
      <c r="F222" s="7">
        <v>44469</v>
      </c>
    </row>
    <row r="223" spans="1:6" x14ac:dyDescent="0.2">
      <c r="A223" s="1" t="s">
        <v>13</v>
      </c>
      <c r="B223" s="1" t="s">
        <v>280</v>
      </c>
      <c r="C223" s="1" t="s">
        <v>222</v>
      </c>
      <c r="D223" s="10">
        <v>7844900</v>
      </c>
      <c r="E223" s="7">
        <v>42937</v>
      </c>
      <c r="F223" s="7">
        <v>44469</v>
      </c>
    </row>
    <row r="224" spans="1:6" x14ac:dyDescent="0.2">
      <c r="A224" s="1" t="s">
        <v>13</v>
      </c>
      <c r="B224" s="1" t="s">
        <v>281</v>
      </c>
      <c r="C224" s="1" t="s">
        <v>282</v>
      </c>
      <c r="D224" s="10">
        <v>7700000</v>
      </c>
      <c r="E224" s="7">
        <v>42520</v>
      </c>
      <c r="F224" s="7">
        <v>44404</v>
      </c>
    </row>
    <row r="225" spans="1:6" x14ac:dyDescent="0.2">
      <c r="A225" s="1" t="s">
        <v>13</v>
      </c>
      <c r="B225" s="1" t="s">
        <v>283</v>
      </c>
      <c r="C225" s="1" t="s">
        <v>89</v>
      </c>
      <c r="D225" s="10">
        <v>9448819</v>
      </c>
      <c r="E225" s="7">
        <v>43449</v>
      </c>
      <c r="F225" s="7">
        <v>44404</v>
      </c>
    </row>
    <row r="226" spans="1:6" x14ac:dyDescent="0.2">
      <c r="A226" s="1" t="s">
        <v>125</v>
      </c>
      <c r="B226" s="1" t="s">
        <v>284</v>
      </c>
      <c r="C226" s="1" t="s">
        <v>285</v>
      </c>
      <c r="D226" s="10">
        <v>9964502</v>
      </c>
      <c r="E226" s="7">
        <v>44068</v>
      </c>
      <c r="F226" s="7">
        <v>44244</v>
      </c>
    </row>
    <row r="227" spans="1:6" x14ac:dyDescent="0.2">
      <c r="A227" s="1" t="s">
        <v>19</v>
      </c>
      <c r="B227" s="1" t="s">
        <v>286</v>
      </c>
      <c r="C227" s="13" t="s">
        <v>205</v>
      </c>
      <c r="D227" s="10">
        <v>947887300</v>
      </c>
      <c r="E227" s="7">
        <v>43306</v>
      </c>
      <c r="F227" s="7">
        <v>44360</v>
      </c>
    </row>
    <row r="228" spans="1:6" x14ac:dyDescent="0.2">
      <c r="A228" s="1" t="s">
        <v>13</v>
      </c>
      <c r="B228" s="1" t="s">
        <v>287</v>
      </c>
      <c r="C228" s="1" t="s">
        <v>89</v>
      </c>
      <c r="D228" s="10">
        <v>31500000</v>
      </c>
      <c r="E228" s="7">
        <v>42916</v>
      </c>
      <c r="F228" s="7">
        <v>44360</v>
      </c>
    </row>
    <row r="229" spans="1:6" x14ac:dyDescent="0.2">
      <c r="A229" s="1" t="s">
        <v>13</v>
      </c>
      <c r="B229" s="1" t="s">
        <v>288</v>
      </c>
      <c r="C229" s="1" t="s">
        <v>222</v>
      </c>
      <c r="D229" s="10">
        <v>14500000</v>
      </c>
      <c r="E229" s="7">
        <v>42920</v>
      </c>
      <c r="F229" s="7">
        <v>44360</v>
      </c>
    </row>
    <row r="230" spans="1:6" x14ac:dyDescent="0.2">
      <c r="A230" s="1" t="s">
        <v>13</v>
      </c>
      <c r="B230" s="1" t="s">
        <v>289</v>
      </c>
      <c r="C230" s="1" t="s">
        <v>89</v>
      </c>
      <c r="D230" s="10">
        <v>8267717</v>
      </c>
      <c r="E230" s="7">
        <v>43449</v>
      </c>
      <c r="F230" s="7">
        <v>44360</v>
      </c>
    </row>
    <row r="231" spans="1:6" x14ac:dyDescent="0.2">
      <c r="A231" s="1" t="s">
        <v>13</v>
      </c>
      <c r="B231" s="1" t="s">
        <v>290</v>
      </c>
      <c r="C231" s="1" t="s">
        <v>89</v>
      </c>
      <c r="D231" s="10">
        <v>57000000</v>
      </c>
      <c r="E231" s="7">
        <v>43082</v>
      </c>
      <c r="F231" s="7">
        <v>45199</v>
      </c>
    </row>
    <row r="232" spans="1:6" x14ac:dyDescent="0.2">
      <c r="A232" s="1" t="s">
        <v>13</v>
      </c>
      <c r="B232" s="1" t="s">
        <v>291</v>
      </c>
      <c r="C232" s="1" t="s">
        <v>89</v>
      </c>
      <c r="D232" s="10">
        <v>49495000</v>
      </c>
      <c r="E232" s="7">
        <v>44116</v>
      </c>
      <c r="F232" s="7">
        <v>45229</v>
      </c>
    </row>
    <row r="233" spans="1:6" x14ac:dyDescent="0.2">
      <c r="A233" s="1" t="s">
        <v>19</v>
      </c>
      <c r="B233" s="1" t="s">
        <v>292</v>
      </c>
      <c r="C233" s="1" t="s">
        <v>138</v>
      </c>
      <c r="D233" s="10">
        <v>4397000000</v>
      </c>
      <c r="E233" s="7">
        <v>44162</v>
      </c>
      <c r="F233" s="7">
        <v>45196</v>
      </c>
    </row>
    <row r="234" spans="1:6" x14ac:dyDescent="0.2">
      <c r="A234" s="1" t="s">
        <v>13</v>
      </c>
      <c r="B234" s="1" t="s">
        <v>293</v>
      </c>
      <c r="C234" s="1" t="s">
        <v>294</v>
      </c>
      <c r="D234" s="10">
        <v>24250000</v>
      </c>
      <c r="E234" s="7">
        <v>42830</v>
      </c>
      <c r="F234" s="12">
        <v>45199</v>
      </c>
    </row>
    <row r="235" spans="1:6" x14ac:dyDescent="0.2">
      <c r="A235" s="1" t="s">
        <v>13</v>
      </c>
      <c r="B235" s="1" t="s">
        <v>295</v>
      </c>
      <c r="C235" s="1" t="s">
        <v>89</v>
      </c>
      <c r="D235" s="10">
        <v>37401575</v>
      </c>
      <c r="E235" s="7">
        <v>43449</v>
      </c>
      <c r="F235" s="12">
        <v>45199</v>
      </c>
    </row>
    <row r="236" spans="1:6" x14ac:dyDescent="0.2">
      <c r="A236" s="1" t="s">
        <v>13</v>
      </c>
      <c r="B236" s="1" t="s">
        <v>296</v>
      </c>
      <c r="C236" s="1" t="s">
        <v>107</v>
      </c>
      <c r="D236" s="10">
        <v>10041732</v>
      </c>
      <c r="E236" s="7">
        <v>43944</v>
      </c>
      <c r="F236" s="7">
        <v>44674</v>
      </c>
    </row>
    <row r="237" spans="1:6" x14ac:dyDescent="0.2">
      <c r="A237" s="1" t="s">
        <v>13</v>
      </c>
      <c r="B237" s="1" t="s">
        <v>297</v>
      </c>
      <c r="C237" s="1" t="s">
        <v>124</v>
      </c>
      <c r="D237" s="10">
        <v>105636864</v>
      </c>
      <c r="E237" s="7">
        <v>43725</v>
      </c>
      <c r="F237" s="7">
        <v>44561</v>
      </c>
    </row>
    <row r="238" spans="1:6" x14ac:dyDescent="0.2">
      <c r="A238" s="1" t="s">
        <v>13</v>
      </c>
      <c r="B238" s="1" t="s">
        <v>298</v>
      </c>
      <c r="C238" s="1" t="s">
        <v>89</v>
      </c>
      <c r="D238" s="10">
        <v>49500000</v>
      </c>
      <c r="E238" s="7">
        <v>43763</v>
      </c>
      <c r="F238" s="7">
        <v>45285</v>
      </c>
    </row>
    <row r="239" spans="1:6" x14ac:dyDescent="0.2">
      <c r="A239" s="1" t="s">
        <v>13</v>
      </c>
      <c r="B239" s="1" t="s">
        <v>299</v>
      </c>
      <c r="C239" s="1" t="s">
        <v>89</v>
      </c>
      <c r="D239" s="10">
        <v>26574803</v>
      </c>
      <c r="E239" s="7">
        <v>43738</v>
      </c>
      <c r="F239" s="7">
        <v>45199</v>
      </c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Országos Vízügyi Főigazgatóság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Végh Gábor</dc:creator>
  <cp:lastModifiedBy>Oancz Marianna</cp:lastModifiedBy>
  <dcterms:created xsi:type="dcterms:W3CDTF">2021-04-21T06:37:19Z</dcterms:created>
  <dcterms:modified xsi:type="dcterms:W3CDTF">2021-04-29T10:18:36Z</dcterms:modified>
</cp:coreProperties>
</file>